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626"/>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C98934A5-FB17-41F1-BCDB-AF8B3ADDB189}" xr6:coauthVersionLast="47" xr6:coauthVersionMax="47" xr10:uidLastSave="{00000000-0000-0000-0000-000000000000}"/>
  <bookViews>
    <workbookView xWindow="-120" yWindow="-120" windowWidth="29040" windowHeight="15840" tabRatio="904" activeTab="1" xr2:uid="{00000000-000D-0000-FFFF-FFFF00000000}"/>
  </bookViews>
  <sheets>
    <sheet name="NASLOVNA" sheetId="31" r:id="rId1"/>
    <sheet name="REKAPITULACIJA" sheetId="6" r:id="rId2"/>
    <sheet name="01. Pripremni radovi" sheetId="33" r:id="rId3"/>
    <sheet name="02. Zemljani radovi" sheetId="11" r:id="rId4"/>
    <sheet name="03. Odvodnja i betonski" sheetId="37" r:id="rId5"/>
    <sheet name="04. Kolnička konstrukcija" sheetId="35" r:id="rId6"/>
    <sheet name="05. Prometna signalizacija i za" sheetId="36" r:id="rId7"/>
  </sheets>
  <definedNames>
    <definedName name="_xlnm.Print_Area" localSheetId="2">'01. Pripremni radovi'!$A$1:$F$17</definedName>
    <definedName name="_xlnm.Print_Area" localSheetId="3">'02. Zemljani radovi'!$A$1:$F$12</definedName>
    <definedName name="_xlnm.Print_Area" localSheetId="4">'03. Odvodnja i betonski'!$A$1:$F$20</definedName>
    <definedName name="_xlnm.Print_Area" localSheetId="5">'04. Kolnička konstrukcija'!$A$1:$F$19</definedName>
    <definedName name="_xlnm.Print_Area" localSheetId="6">'05. Prometna signalizacija i za'!$A$1:$F$33</definedName>
    <definedName name="_xlnm.Print_Area" localSheetId="0">NASLOVNA!$A$1:$B$32</definedName>
    <definedName name="_xlnm.Print_Area" localSheetId="1">REKAPITULACIJA!$A$1:$C$32</definedName>
  </definedNames>
  <calcPr calcId="181029" fullPrecision="0"/>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1" i="36" l="1"/>
  <c r="F23" i="36"/>
  <c r="F24" i="36"/>
  <c r="F25" i="36"/>
  <c r="F26" i="36"/>
  <c r="F27" i="36"/>
  <c r="F22" i="36"/>
  <c r="F18" i="36"/>
  <c r="F17" i="36"/>
  <c r="F8" i="36"/>
  <c r="F9" i="36"/>
  <c r="F10" i="36"/>
  <c r="F7" i="36"/>
  <c r="F6" i="36"/>
  <c r="F17" i="35"/>
  <c r="F13" i="35"/>
  <c r="F9" i="35"/>
  <c r="F5" i="35"/>
  <c r="F18" i="37"/>
  <c r="F14" i="37"/>
  <c r="F10" i="11"/>
  <c r="F6" i="11"/>
  <c r="F15" i="33"/>
  <c r="F14" i="33"/>
  <c r="F13" i="33"/>
  <c r="F9" i="33"/>
  <c r="F5" i="33" l="1"/>
  <c r="F17" i="33" s="1"/>
  <c r="D8" i="36" l="1"/>
  <c r="F10" i="37" l="1"/>
  <c r="F9" i="37"/>
  <c r="F33" i="36" l="1"/>
  <c r="F5" i="37" l="1"/>
  <c r="F20" i="37" s="1"/>
  <c r="C8" i="6" l="1"/>
  <c r="C12" i="6" l="1"/>
  <c r="F19" i="35" l="1"/>
  <c r="C10" i="6" s="1"/>
  <c r="F12" i="11" l="1"/>
  <c r="C6" i="6" l="1"/>
  <c r="C4" i="6"/>
  <c r="C15" i="6" l="1"/>
  <c r="C17" i="6" s="1"/>
  <c r="C19" i="6" s="1"/>
</calcChain>
</file>

<file path=xl/sharedStrings.xml><?xml version="1.0" encoding="utf-8"?>
<sst xmlns="http://schemas.openxmlformats.org/spreadsheetml/2006/main" count="194" uniqueCount="147">
  <si>
    <t>Naziv građevine:</t>
  </si>
  <si>
    <t>kom</t>
  </si>
  <si>
    <t>UKUPNO:</t>
  </si>
  <si>
    <t>Zemljani radovi</t>
  </si>
  <si>
    <t>MJ</t>
  </si>
  <si>
    <t>KOLIČINA</t>
  </si>
  <si>
    <t>JED. CIJENA</t>
  </si>
  <si>
    <t>01.02.</t>
  </si>
  <si>
    <t>01.00</t>
  </si>
  <si>
    <t>02.00</t>
  </si>
  <si>
    <t>03.00</t>
  </si>
  <si>
    <t>04.00</t>
  </si>
  <si>
    <t>02.02.</t>
  </si>
  <si>
    <t>Naručitelj:</t>
  </si>
  <si>
    <t>INGOLAB d.o.o.</t>
  </si>
  <si>
    <t>Franje Punčeca 6, 40000 Čakovec</t>
  </si>
  <si>
    <t>OIB: 49129544977</t>
  </si>
  <si>
    <t>Vrsta troškovnika:</t>
  </si>
  <si>
    <t>Oznaka:</t>
  </si>
  <si>
    <t>Lokacija:</t>
  </si>
  <si>
    <t>Velimir Pavlic, dipl.ing.građ.</t>
  </si>
  <si>
    <t>Direktor:</t>
  </si>
  <si>
    <t>Mjesto i datum:</t>
  </si>
  <si>
    <t>Projektant:</t>
  </si>
  <si>
    <t>m²</t>
  </si>
  <si>
    <t xml:space="preserve"> - prema opisu stavke</t>
  </si>
  <si>
    <t>02.01.</t>
  </si>
  <si>
    <t>m'</t>
  </si>
  <si>
    <t>01.03.</t>
  </si>
  <si>
    <t>01.00.</t>
  </si>
  <si>
    <t>02.00.</t>
  </si>
  <si>
    <t>05.00</t>
  </si>
  <si>
    <t>ZEMLJANI RADOVI</t>
  </si>
  <si>
    <t>STROJNI ŠIROKI ISKOP</t>
  </si>
  <si>
    <t>IZRADA ŠLJUNČANOG TAMPONA</t>
  </si>
  <si>
    <t>m³</t>
  </si>
  <si>
    <t>ZEMLJANI RADOVI:</t>
  </si>
  <si>
    <t>03.00.</t>
  </si>
  <si>
    <t>PRIPREMNI RADOVI I RADOVI RAZGRADNJE</t>
  </si>
  <si>
    <t>GEODETSKI RADOVI</t>
  </si>
  <si>
    <r>
      <t>m</t>
    </r>
    <r>
      <rPr>
        <sz val="9"/>
        <rFont val="Century Gothic"/>
        <family val="2"/>
        <charset val="238"/>
      </rPr>
      <t>²</t>
    </r>
  </si>
  <si>
    <t>04.00.</t>
  </si>
  <si>
    <t>KOLNIČKA KONSTRUKCIJA</t>
  </si>
  <si>
    <t>04.01.</t>
  </si>
  <si>
    <t>04.02.</t>
  </si>
  <si>
    <t>KOLNIČKA KONSTRUKCIJA:</t>
  </si>
  <si>
    <t>UZDUŽNE OZNAKE NA KOLNIKU</t>
  </si>
  <si>
    <t>OZNAKE NA KOLNIKU (HORIZONTALNA SIGNALIZACIJA)</t>
  </si>
  <si>
    <t>05.02.02.</t>
  </si>
  <si>
    <t>POPREČNE OZNAKE NA KOLNIKU</t>
  </si>
  <si>
    <t>05.03.</t>
  </si>
  <si>
    <t>PRIPREMNI RADOVI I RADOVI RAZGRADNJE:</t>
  </si>
  <si>
    <t>03.01.</t>
  </si>
  <si>
    <t>Kolnička konstrukcija</t>
  </si>
  <si>
    <t xml:space="preserve"> - znak "STOP", B02</t>
  </si>
  <si>
    <t>Pod poprečnim oznakama na kolniku razumijevaju se crte obilježene okomito na os kolnika, a služe za detaljno utvrđivanje načina upotrebe kolničke površine. 
Obračun se vrši po m' izvršenih radova.</t>
  </si>
  <si>
    <t xml:space="preserve">GRAĐEVINSKI RADOVI </t>
  </si>
  <si>
    <t>Suradnik projektanta:</t>
  </si>
  <si>
    <t>REKAPITULACIJA RADOVA</t>
  </si>
  <si>
    <t>Pod uzdužnim oznakama na kolniku razumijevaju se linije obilježene paralelno s osi kolnika, a služe za detaljno utvrđivanje načina upotrebe kolničke površine. 
Obračun se vrši po m' izvršenih radova.</t>
  </si>
  <si>
    <t>UKUPNO (EUR)</t>
  </si>
  <si>
    <t xml:space="preserve"> - prema punom opisu stavke</t>
  </si>
  <si>
    <t xml:space="preserve"> - cestovni rubnjaci, dim 15/25 cm</t>
  </si>
  <si>
    <t>01.01.</t>
  </si>
  <si>
    <t>UKUPNO [EUR] (bez PDV-a):</t>
  </si>
  <si>
    <t>PDV 25% [EUR]:</t>
  </si>
  <si>
    <t>UKUPNO [EUR] (sa PDV-om):</t>
  </si>
  <si>
    <t>04.03.</t>
  </si>
  <si>
    <t>05.00.</t>
  </si>
  <si>
    <t>05.01.</t>
  </si>
  <si>
    <t>05.02.</t>
  </si>
  <si>
    <t>05.02.01.</t>
  </si>
  <si>
    <t>IZRADA BETONSKOG SLIVNIKA S PRIKLJUČNIM CIJEVIMA</t>
  </si>
  <si>
    <t>m2</t>
  </si>
  <si>
    <t>UGRADNJA BETONSKIH OPLOČNIKA</t>
  </si>
  <si>
    <t xml:space="preserve"> - betonski opločnici, debljine 6 cm</t>
  </si>
  <si>
    <t>Pripremni radovi i radovi razgradnje</t>
  </si>
  <si>
    <t>BETONSKI RUBNJACI 15/25 i 5/20 cm</t>
  </si>
  <si>
    <t xml:space="preserve"> - parkovni rubnjaci, dim. 5/20 cm</t>
  </si>
  <si>
    <t xml:space="preserve"> - čišćenje i špricanje postojećeg asfalta bitumenskom emulzijom</t>
  </si>
  <si>
    <t xml:space="preserve">Izrada habajućeg sloja AC 11 surf 50/70, debljine 3.0 - 4.0 cm na prometnim površinama koje se preasfaltiravaju. U cijeni su sadržani svi troškovi nabave materijala, proizvodnje i ugradnje asfaltne mješavine, prijevoz, oprema i sve ostalo što je potrebno za potpuno izvođenje radova. Obračun je po m² gornje površine stvarno položenog i ugrađenog habajućeg sloja.
Izvedba i kontrola kakvoće prema (HRN EN 13108-1 ili jednakovrijedno _____________)  i tehničkim svojstvima i zahtjevima za građevne proizvode za proizvodnju asfaltnih mješavina i za asfaltne slojeve kolnika. </t>
  </si>
  <si>
    <t>04.04.</t>
  </si>
  <si>
    <t>m1</t>
  </si>
  <si>
    <t>VISINSKA KOREKCIJA POKLOPCA OKANA</t>
  </si>
  <si>
    <t xml:space="preserve"> - rezanje asfalta uz rub ceste i na mjestu poprečnog reza postojećeg kolnika debljine 6 -8 cm</t>
  </si>
  <si>
    <t xml:space="preserve"> - uklanjanje odrezanog asfalta na mjestu vađenja površine postojeće asfalta u degradiranom i raspucalom stanju, te uz rub ceste , debljine 6-8 cm sa zbrinjavanjem</t>
  </si>
  <si>
    <t>UREĐENJE ZELENIH POVRŠINA</t>
  </si>
  <si>
    <t xml:space="preserve"> - betonski slivnik Ø 500 mm s priključnim cijevima</t>
  </si>
  <si>
    <t>kom.</t>
  </si>
  <si>
    <t xml:space="preserve">Dobava, nasipavanje, planiranje i nabijanje tamponskog nosivog sloja od šljunčanog materijala, najvećeg zrna 63 mm na mjestu novih prometnih površina i nove pješačke staze. Tamponski sloj je debljine 50 cm ispod asfalta prometnice i 40 cm ispod pješačke staze te zbijenosti Ms≥ 80 i 60 MN/m².  U cijenu je uključena dobava materijala, utovar, prijevoz i ugradnja (strojno razastiranje, planiranje i zbijanje do traženog modula stišljivosti ili stupnja zbijenosti) na uređenu i preuzetu podlogu. 
Obračun je po m³ ugrađenog materijala u zbijenom stanju. 
Izvedba, kontrola kakvoće i obračun prema OTU 5-01. </t>
  </si>
  <si>
    <t xml:space="preserve"> - šljunčani tampon, deb. 40 i 50 cm</t>
  </si>
  <si>
    <t>ČIŠĆENJE I ŠPRICANJE POSTOJEĆEG ASFALTA</t>
  </si>
  <si>
    <t>Stavka obuhvaća radove čišćenja postojećeg asfalta prometnice te špricanje bitumenskom emulzijom prije izvođenja radova preasfaltiranja postojećeg asfalta. 
Obračun radova po m² čišćenja i špricanja podloge.</t>
  </si>
  <si>
    <t>NAPOMENA! Prometni znakovi svojom vrstom, značenjem, oblikom, bojom, veličinom i načinom postavljanja trebaju biti u skladu s "Pravilnikom o prometnim znakovima, signalizaciji i opremi na cestama (NN 92/19)" te hrvatskim i europskim normama.
Prometni znakovi pričvršćuju se na stupove koji su izrađeni od Fe cijevi i zaštićeni protiv korozije postupkom vrućeg cinčanja.
Pri postavljanju prometni znak treba zakrenuti za 3-5° u odnosu na os prometnice da se izbjegne intenzivna refleksija i smanji kontrast oznaka, znaka i pozadine koja je osvijetljena. Na isti se stup ne smije postaviti više od dva prometna znaka.
Stupovi znakova postavljaju se u betonske temelje minimalnog razreda betona C 20/25, oblika zarubljene piramide čije su stranice donjeg kvadrata 30 cm i gornjeg 20 cm.</t>
  </si>
  <si>
    <t>ODVODNJA i BETONSKI RADOVI</t>
  </si>
  <si>
    <t>Odvodnja i betonski radovi</t>
  </si>
  <si>
    <t>ODVODNJA i BETONSKI RADOVI:</t>
  </si>
  <si>
    <t>03.02.</t>
  </si>
  <si>
    <t>03.03.</t>
  </si>
  <si>
    <t>Izrada predgotovljenih  betonskih rubnjaka dim. 15/25 cm (cestovni) i 5/20 cm  (parkovni) u funkciji izvedbe  i  zaštite rubnog pojasa pješačke staze. Rubnjaci se izvode na prethodno izvedenu podlogu od svježeg betona C16/20 (oblaganjem betonom sa obje strane). Beton predgotovljenog rubnjaka mora biti klase C 35/45, sa dodatkom aeranta i superplastifikatora (v/c faktor ispod 0.45), otporan na cikluse smrzavanja i soli za odmrzavanje (MS56). Rad se mjeri u metrima (m') postavljenih rubnjaka prema detaljima iz projekta, uključivo s izvedbom podloge. Izvođač mora voditi računa o izvedbi cestovnih rubnjaka po visinoj većoj za +3cm kako bi se osigurao detalj izvedbe presvlačenja postojeće prometnice novim slojem  asfalta. Izvedba, kontrola kakvoće i obračun prema OTU 3-04.7.1.</t>
  </si>
  <si>
    <t>HABAJUĆI SLOJ AC 11 surf 50/70</t>
  </si>
  <si>
    <t xml:space="preserve"> - ugradnja asfalta AC 22 base 50/70, deb. 6 cm</t>
  </si>
  <si>
    <t>NOSIVI SLOJ ASFALTA AC22 base 50/70, d= 6,0cm</t>
  </si>
  <si>
    <t>Izrada nosivog sloja AC 22 base 50/70 debljine 6.0 cm na prometnim površinama gdje se vadi postojeći asfalt te uz rubnjak na međupojasu između postojeće prometnice i pješačke staze (proširenje prometnice). U cijeni su sadržani svi troškovi nabave materijala, proizvodnje i ugradnje asfaltne mješavine, prijevoz, oprema i sve ostalo potrebno za potpuno izvođenje radova. Obračun je po m² gornje površine stvarno položenog i ugrađenog nosivog sloja. 
Izvedba i kontrola kakvoće prema (HRN EN 13108-1 ili jednakovrijedno _______________)  i tehničkim svojstvima i zahtjevima za građevne proizvode za proizvodnju asfaltnih mješavina i za asfaltne slojeve kolnika.</t>
  </si>
  <si>
    <t xml:space="preserve"> - ugradnja asfalta AC 11 surf 50/70, deb. 3-4 cm</t>
  </si>
  <si>
    <t>PROMETNA SIGNALIZACIJA I ZAVRŠNI RADOVI</t>
  </si>
  <si>
    <t>Prometna signalizacija i završni radovi</t>
  </si>
  <si>
    <t xml:space="preserve"> - znak pješačkog prijelaza, C02</t>
  </si>
  <si>
    <t xml:space="preserve">PROMETNI ZNAKOVI </t>
  </si>
  <si>
    <t>Nabava, prijevoz i postavljanje prometnoga znaka sa stupovima i temeljima. Obračunava se prema broju postavljenih znakova određenih dimenzija, uključujući stupove i temelje, pri čemu se razlikuju lokacije prema broju znakova na jednom stupu (stup s jednim znakom – stup s dva znaka), lokacije s jednim znakom na dva stupa i lokacije s nosivom konstrukcijom.
Obračun radova po komadu izvedenog prometnog znaka.</t>
  </si>
  <si>
    <t xml:space="preserve"> - znak staze za pješake, B41</t>
  </si>
  <si>
    <t>Ovaj rad obuhvaća izradu oznaka na kolniku za reguliranje prometa koje su definirane u Pravilniku o prometnim znakovima, signalizaciji i opremi na cestama (NN 92/19).
Oznake na kolniku dijele se na:
• uzdužne oznake na kolniku,
• poprečne oznake na kolniku,
• ostale oznake na kolniku.
Boje i dimenzije oznaka određene su Pravilnikom i pripadajućim normama.</t>
  </si>
  <si>
    <t xml:space="preserve"> - puna crta (razdjelna, rubna) H01 i H02; š=12 cm bijela</t>
  </si>
  <si>
    <t xml:space="preserve"> - isprekidana crta (razdjelna, rubna) H03, H07-2; š=12 cm bijela</t>
  </si>
  <si>
    <t xml:space="preserve"> -  puna linija, poprečna zaustavna linija sa oznakom stop H14 -1 - puna bijela</t>
  </si>
  <si>
    <t xml:space="preserve"> - linija okomitog parkirališta H61-1 - puna bijela š=10cm</t>
  </si>
  <si>
    <t xml:space="preserve"> - znak za parkiranje vozila, C39</t>
  </si>
  <si>
    <t xml:space="preserve"> - znak za parkiranje vozila sa dopunskom pločom  za parkiranje rezervirano za vozila osoba s invaliditetom, C39+E11</t>
  </si>
  <si>
    <t>ZAŠTITNA SIGURNOSNA PJEŠAČKA OGRADA</t>
  </si>
  <si>
    <t>Izvedba zaštitne sigurnosne ograde na mjestu cestovnog propusta za sprečavanje pada pješaka u odvodni jarak. Ograde (2 kom.) se izvode na postojećem betonskom parapetiću propusta (betonska glava propusta) od čeličnih cijevi promjera 50 mm, debljine stijenke 3 mm, dužine 2,50 m i visine 1,20 m sa osiguranjem 3 prečke od kojih je jedna rukohvat (2,5m) i 3 stupa (1,0m) sastavljene u cjelinu i potpunu funkciju. Ogradu je potrebno izvesti od pocinčanih cijevi te obojati u crvenu - bijelu boju s naizmjeničnim poljima duljine 25 cm kako bi bila vidljiva i uočljiva. Ista se ugrađuje na postojeći betonski zidić bušenjem i tiplanjem na istu. Stavka obuhvaća radove nabave, dobave i izrade ograde, bušenje, tiplanje i šarafljenje te postavljanje i bojanje sigurnosne ograde. Obračun radova po kompletu izvršenih zaštitnih sigurnosnih ograda s kompletom radova uz prethodno odobrenje radioničkog nacrta od strane nadzora.</t>
  </si>
  <si>
    <t xml:space="preserve"> - obnavljanje postojeće crte zaustavljanja H15 - isprekidana bijela; š=40 cm</t>
  </si>
  <si>
    <r>
      <t>Izrada betonskog slivnika Ø 500 mm sa slivnom ljevanoželjeznom rešetkom nosivosti 400 kN, ukupne dubine slivnika do 2,0 m (prema grafičkom detalju). Betonske cijevi moraju biti atestirane, a njihovu upotrebu odobrava nadzorni inženjer. Radovi uključuju iskop materijala uz svu potrebnu zaštitu stabilnosti jame, izrada temeljnog prstena slivnika betonom klase C25/30 sa betonskim dnom, probijanje zidova betonskih cijevi za priključne cijevi, uključujući priključne cijevi PVC-UKC, DN160 duljine od 6,0-8,0 m zavisno od udaljenosti od odvodnog kanala i koljenom od 90</t>
    </r>
    <r>
      <rPr>
        <sz val="9"/>
        <rFont val="Symbol"/>
        <family val="1"/>
        <charset val="2"/>
      </rPr>
      <t>°</t>
    </r>
    <r>
      <rPr>
        <sz val="9"/>
        <rFont val="Arial"/>
        <family val="2"/>
        <charset val="238"/>
      </rPr>
      <t>, zatrpavanje šljunčanim materijalom ili materijalom iz iskopa oko i iznad priključnih cijevi i slivnika, izrada ispusta u kanal oblogom od betona ili  lomljenog kamena te drugi radovi potrebni za potpuno dovršenje slivnika. U cijenu je uračunat sav rad i materijal uključujući i fazonske komade za potpuno dovršenje posla. Obračun se vrši po komadu izvedenog slivnika s rešetkom. Izvedba, kontrola kakvoće i obračun prema OTU za radove na cestama 3-04.5.1.</t>
    </r>
  </si>
  <si>
    <t xml:space="preserve"> - pješački prijelaz H19 - puna bijela; š=200 cm mjereno u ukupnoj površini zebre</t>
  </si>
  <si>
    <t xml:space="preserve"> - obnavljanje postojećeg pješačkog prijelaza H19 - puna bijela; š=200 cm mjereno u ukupnoj površini zebre</t>
  </si>
  <si>
    <t xml:space="preserve"> - mjesto za parkiranje osoba s invaliditetom H57 -  žute boje sa simbolom i šrafurom oznake invalida</t>
  </si>
  <si>
    <t>PR-393-399/2023</t>
  </si>
  <si>
    <t>k.č.br. 2356, 1886/1, 1733, k.o. Mačkovec</t>
  </si>
  <si>
    <t>PJEŠAČKA STAZA UZ PROMETNICU ULICE TRGA SV. PETRA I PAVLA I ULICE MEĐGAJE U MAČKOVCU</t>
  </si>
  <si>
    <t>Čakovec, lipanj 2023.</t>
  </si>
  <si>
    <t xml:space="preserve">TROŠKOVNIK RADOVA </t>
  </si>
  <si>
    <t>Geodetski radovi pri izvođenju svih radova koji uključuju pozicijsko iskolčenje prometne površine pješačke staze uz postojeću prometnicu Trga Sv. Petra i Pavla i ulicama Međgaje i Put Javora u Mačkovcu,  te svih potrebnih visina za vrijeme izvođenja radova, te sva mjerenja koja su u vezi sa prijenosom podataka iz projekata na teren i obrnuto, sve s ciljem pravilnog i preciznog izvođenja radova. Iskolčenje se vrši u položajnom i visinskom smislu. Potrebno je kontinuirano geodetsko praćenje te kontrolu svih radova tokom čitavog perioda njihova izvođenja uključivo izrada elaborata iskolčenja.
Nakon završetka radova i kompletno izvedenih radova izvodi se izrada snimka visinskog i položajnog stanja građevine, geodetsko snimanje svih instalacija (dok su još vidljive) i objekata, te unos svih  snimaka u katastar nekretnina i vodova. Potrebno je predati investitoru 3 primjerka tiskane i digitalne verzije snimaka i izjavu geodeta o usklađenosti izvedenog stanja sa glavnim projektom. U cijeni stavke svi navedeni radovi i prateći troškovi.
Obračun po m1 planiranog zahvata pješačke staze koja se izvodi uz postojeću prometnicu.</t>
  </si>
  <si>
    <t>Strojni široki iskop zemljanog materijala na mjestu nove pješačke staze, na mjestu zamjene postojećeg materijala u trupu ceste gdje je postojeći asfalt raspucao i nalazi se u degradiranom stanju, te na mjestu proširenja ceste. Iskop  materijala se vrši  gdje je radi projektirane pješačke staze potrebno izvršiti dovoljan iskop za navoz min. 40 cm tamponskog šljunka, te 50 cm na mjestu zamjene materijala prometnice te proširenja ceste na međuprostoru između postojeće prometnice te pješačke staze (0,4 m proširenja), te obostranog proširenja prometnice. Iskopani zemljani ili šljunčani materijal se deponira na gradilišnoj deponiji neposredno u blizini iskopa ili se utovaruje u prijevozno sredstvo i odvozi na gradilišnu deponiju, jer se isti koristi ako je u dobrom stanju za ponovno zatrpavanje. Obaveza izvođača je utvrđivanje područja i dubine iskopa prema nalogu nadzora za utvrđivanje postojeće dubine iskopa i debljine šljunka na postojećem dijelu prometnice gdje se vrši zamjena materijala novim šljunčanim i postojećim šljunčanim materijalom (koji se može iskoristiti).</t>
  </si>
  <si>
    <t xml:space="preserve">Višak materijala koji nije potreban za građenje odlaže se na stranu ili odvozi se na deponiju koju je dužan osigurati Izvođač radova uključeno i zbrinjavanje.  Rad se mjeri u kubičnim metrima stvarno iskopanog  materijala, mjereno u sraslom stanju, a u jediničnu cijenu potrebno je uračunati iskop materijala sa utovarom u prijevozna sredstva, te sve prateće radove planiranja i valjanja posteljice ukoliko je potrebno.  Izvedba, kontrola kakvoće i obračun prema OTU 2-02.   </t>
  </si>
  <si>
    <t>Visinska korekcija poklopaca revizijskih okana kanalizacije, vodovoda, elektroničke komunikacijske infrastrukture i ostalih instalacija zbog usklađivanja postojećeg stanja sa novoprojektiranim visinama prometnih površina ili zelenih površina terena. Stavka uključuje prema potrebi korekciju vađenjem, novom postavom sa dizanjem okvira i pripadajućeg poklopca, a ukoliko je potrebno izvesti izradu oplate potrebne visine korekcije dim. 0,80 x 0,80 m, dobavu i ugradnju armature i betona za betoniranje betonskih stijenki betonom C30/37 te ugradnju razgrađenog ljevanoželjeznog poklopca promjera 60 cm ili dim. 60 x 60cm na potrebnu visinu. Stavka obuhvaća komplet radova za konačno izvršenje radova.
Obračun radova po kompletu izvršenih radova.</t>
  </si>
  <si>
    <t xml:space="preserve"> - visinska korekcija postojećih poklopaca okana</t>
  </si>
  <si>
    <t>REZANJE, UKLANJANJE ASFALTA  i OPLOČNIKA</t>
  </si>
  <si>
    <r>
      <t>Rezanje postojećeg ruba asfaltnog kolnikana mjestu izvedbe  novih rubnjaka (10 cm od ruba asfalta) i na mjestu gdje se asfalt uklanja radi degradiranog i raspucalog stanja (poprečni rezovi postojećeg kolnika). Stavka uključuje rezanje asfaltnog kolnika prosječne debljine 6-10 cm koji je u oštećenom i raspucalom stanju te odstranjivanje odrezanog asfalta cijelom duljinom na mjestu reza asfalta i na mjestu gdje se radi zamjena tla širokim iskopom. Višak odrezanog i izvađenog asfalta potrebno je utovariti na prijevozno sredstvo, prevesti i deponirati te zbrinuti na odlagalištu otpada udaljenosti do 10 km. Na mjestu kolnog prilaza na privatnu parcelu vrši se uklanjanje postojećih opločnika i deponiranje na mjesto na parceli po želji vlasnika.
Obračun po m' rezanja asfalta, m</t>
    </r>
    <r>
      <rPr>
        <sz val="9"/>
        <color theme="1"/>
        <rFont val="Century Gothic"/>
        <family val="2"/>
        <charset val="238"/>
      </rPr>
      <t>²</t>
    </r>
    <r>
      <rPr>
        <sz val="9"/>
        <color theme="1"/>
        <rFont val="Arial"/>
        <family val="2"/>
        <charset val="238"/>
      </rPr>
      <t xml:space="preserve"> uklonjenog asfalta i m² uklonjenih opločnika.</t>
    </r>
  </si>
  <si>
    <t xml:space="preserve"> - uklanjanje opločnika na mjestu kolnog prilaza  i deponiranje na mjesto na parceli po želji vlasnika.</t>
  </si>
  <si>
    <t>Nabava doprema i ugradnja betonskih opločnika dim. 20*20 ili 40*60 i 40*40 cm ili slično prema odobrenju projektanta, debljine 6 cm na mjestu nove pješačke staze. Rad obuhvaća izradu betonskih opločnika - ploča glatke kvarcne površine u bojama kompatibilnima sa postojećim opločnicima (siva boja i rubovi od tamno sive ili antracit boje), dobavu i dopremu, izradu podloge od kamenog drobljenog materijala 4-8mm u debljini 3-4 cm, zapuna reški opločnika fugiranjem  čistim kvarcnim pijeskom granulacije 0.3-0.8mm (vrečiran iz tvorničke proizvodnje) i ugradnju opločnika prema projektu. Nakon ugradnje opločnika njihovu površinu nabiti vibronabijačima koji na radnoj ploči imaju gumenu podlogu.
Rad se mjeri po m² potpuno gotovih opločnika, a plaća se po jediničnoj cijeni izvedbe u koju ulaze svi materijali, rad i prijevoz potrebni za potpuno dovršenje opločnika.</t>
  </si>
  <si>
    <t>03.04.</t>
  </si>
  <si>
    <t>PRODUŽENJE CIJEVNOG PROPUSTA</t>
  </si>
  <si>
    <t>Produženje postojećeg cijevnog propusta na način da se demontira postojeća betonska glava, produži postojeća betonska ili plastična cijev promjera fi 300-400mm, te ponovna montaža glave na novoj poziciji udaljene od postojeće za cca 1,0 m. Stavka uključuje betonske radove, te prethodni iskop oko betonske uljevne glave i naknadni iskop za prilagodbu odvodnog obodnog kanala uz cestu kako bi se nakon zahvata omogućila pravilna oborinska odvodnja.</t>
  </si>
  <si>
    <t>Uređenje zelenog pojasa nakon izvođenja radova uz pješačku stazu ili rub prometnice primjenom zemljanog/humusnog materijala u sloju debljine 10-20 cm. Ovaj rad obuhvaća zaštitu pokosa zemljanog nasipa primjenom humusnog materijala i travnate vegetacije na površinama poprečnih presjeka u nasipu ili u zasjeku. Stavka obuhvaća sav materijal, prijevoz i potreban rad. Po fino uređenom humusnom sloju sije se trava. Vrsta i mješavina trave odabire se u ovisnosti o   rastu vegetacije (količina sjemena iznosi oko 5,1-8,0 g/m2). Nakon izrade humusnog sloja i travnate vegetacije, površine se moraju njegovati do konačnog rasta i prema potrebi prvog otkosa.</t>
  </si>
  <si>
    <t>GRAD ČAKOVEC
Ulica kralja Tomislava 15
40000 Čakovec</t>
  </si>
  <si>
    <t>Iva Blažona, univ.bacc.ing.arch.</t>
  </si>
  <si>
    <t xml:space="preserve">Mjesto i datum: </t>
  </si>
  <si>
    <t>Potpis i pečat izvođača: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</si>
</sst>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k_n_-;\-* #,##0.00\ _k_n_-;_-* &quot;-&quot;??\ _k_n_-;_-@_-"/>
    <numFmt numFmtId="165" formatCode="_(* #,##0.00_);_(* \(#,##0.00\);_(* \-??_);_(@_)"/>
    <numFmt numFmtId="166" formatCode="_-* #,##0.00\ _k_n_-;\-* #,##0.00\ _k_n_-;_-* \-??\ _k_n_-;_-@_-"/>
    <numFmt numFmtId="171" formatCode="#,##0.000"/>
  </numFmts>
  <fonts count="47">
    <font>
      <sz val="11"/>
      <color theme="1"/>
      <name val="Calibri"/>
      <family val="2"/>
      <charset val="238"/>
      <scheme val="minor"/>
    </font>
    <font>
      <sz val="10"/>
      <color theme="1"/>
      <name val="Calibri"/>
      <family val="2"/>
      <scheme val="minor"/>
    </font>
    <font>
      <sz val="10"/>
      <color theme="1"/>
      <name val="Calibri"/>
      <family val="2"/>
      <charset val="238"/>
      <scheme val="minor"/>
    </font>
    <font>
      <b/>
      <sz val="10"/>
      <color theme="1"/>
      <name val="Calibri"/>
      <family val="2"/>
      <charset val="238"/>
      <scheme val="minor"/>
    </font>
    <font>
      <sz val="10"/>
      <name val="Arial"/>
      <family val="2"/>
      <charset val="238"/>
    </font>
    <font>
      <sz val="11"/>
      <color theme="1"/>
      <name val="Calibri"/>
      <family val="2"/>
      <charset val="238"/>
      <scheme val="minor"/>
    </font>
    <font>
      <sz val="11"/>
      <color rgb="FF000000"/>
      <name val="Calibri"/>
      <family val="2"/>
      <charset val="238"/>
    </font>
    <font>
      <sz val="11"/>
      <color indexed="8"/>
      <name val="Calibri"/>
      <family val="2"/>
    </font>
    <font>
      <sz val="10"/>
      <name val="Arial"/>
      <family val="2"/>
    </font>
    <font>
      <b/>
      <sz val="18"/>
      <name val="Arial"/>
      <family val="2"/>
      <charset val="238"/>
    </font>
    <font>
      <b/>
      <sz val="14"/>
      <name val="Arial"/>
      <family val="2"/>
      <charset val="238"/>
    </font>
    <font>
      <sz val="9"/>
      <name val="Arial Narrow"/>
      <family val="2"/>
      <charset val="238"/>
    </font>
    <font>
      <sz val="9"/>
      <name val="Arial"/>
      <family val="2"/>
      <charset val="238"/>
    </font>
    <font>
      <sz val="12"/>
      <name val="Arial"/>
      <family val="2"/>
      <charset val="238"/>
    </font>
    <font>
      <b/>
      <sz val="12"/>
      <name val="Arial"/>
      <family val="2"/>
    </font>
    <font>
      <b/>
      <sz val="16"/>
      <name val="Arial"/>
      <family val="2"/>
      <charset val="238"/>
    </font>
    <font>
      <sz val="8"/>
      <name val="Calibri"/>
      <family val="2"/>
      <charset val="238"/>
      <scheme val="minor"/>
    </font>
    <font>
      <sz val="10"/>
      <name val="Arial"/>
      <family val="2"/>
      <charset val="1"/>
    </font>
    <font>
      <sz val="10"/>
      <color indexed="8"/>
      <name val="Arial"/>
      <family val="2"/>
      <charset val="238"/>
    </font>
    <font>
      <sz val="10"/>
      <color indexed="8"/>
      <name val="Arial1"/>
      <charset val="238"/>
    </font>
    <font>
      <sz val="11"/>
      <name val="7_Futura"/>
      <charset val="238"/>
    </font>
    <font>
      <sz val="11"/>
      <color indexed="8"/>
      <name val="Calibri"/>
      <family val="2"/>
      <charset val="238"/>
    </font>
    <font>
      <sz val="11"/>
      <color indexed="9"/>
      <name val="Calibri"/>
      <family val="2"/>
      <charset val="238"/>
    </font>
    <font>
      <b/>
      <sz val="11"/>
      <color indexed="8"/>
      <name val="Calibri"/>
      <family val="2"/>
      <charset val="238"/>
    </font>
    <font>
      <b/>
      <sz val="18"/>
      <color indexed="56"/>
      <name val="Cambria"/>
      <family val="2"/>
      <charset val="238"/>
    </font>
    <font>
      <sz val="10"/>
      <name val="Helv"/>
    </font>
    <font>
      <sz val="12"/>
      <name val="HRHelvetica"/>
      <charset val="238"/>
    </font>
    <font>
      <b/>
      <sz val="12"/>
      <name val="Futura Bk L2"/>
      <family val="2"/>
      <charset val="238"/>
    </font>
    <font>
      <sz val="10"/>
      <color theme="1"/>
      <name val="Arial"/>
      <family val="2"/>
      <charset val="238"/>
    </font>
    <font>
      <sz val="10"/>
      <name val="Arial"/>
      <family val="2"/>
      <charset val="238"/>
    </font>
    <font>
      <sz val="11"/>
      <color theme="1"/>
      <name val="Calibri"/>
      <family val="2"/>
      <scheme val="minor"/>
    </font>
    <font>
      <sz val="10"/>
      <name val="Arial CE"/>
      <charset val="238"/>
    </font>
    <font>
      <b/>
      <u/>
      <sz val="10"/>
      <color theme="1"/>
      <name val="Arial"/>
      <family val="2"/>
      <charset val="238"/>
    </font>
    <font>
      <b/>
      <sz val="9"/>
      <name val="Arial"/>
      <family val="2"/>
      <charset val="238"/>
    </font>
    <font>
      <b/>
      <sz val="9"/>
      <color theme="1"/>
      <name val="Arial"/>
      <family val="2"/>
      <charset val="238"/>
    </font>
    <font>
      <sz val="9"/>
      <color theme="1"/>
      <name val="Arial"/>
      <family val="2"/>
      <charset val="238"/>
    </font>
    <font>
      <b/>
      <u/>
      <sz val="9"/>
      <color theme="1"/>
      <name val="Arial"/>
      <family val="2"/>
      <charset val="238"/>
    </font>
    <font>
      <sz val="9"/>
      <name val="Century Gothic"/>
      <family val="2"/>
      <charset val="238"/>
    </font>
    <font>
      <i/>
      <sz val="8"/>
      <name val="Arial"/>
      <family val="2"/>
      <charset val="238"/>
    </font>
    <font>
      <b/>
      <sz val="16"/>
      <color theme="1"/>
      <name val="Arial"/>
      <family val="2"/>
      <charset val="238"/>
    </font>
    <font>
      <sz val="12"/>
      <color theme="1"/>
      <name val="Arial"/>
      <family val="2"/>
      <charset val="238"/>
    </font>
    <font>
      <b/>
      <sz val="12"/>
      <color theme="1"/>
      <name val="Arial"/>
      <family val="2"/>
      <charset val="238"/>
    </font>
    <font>
      <b/>
      <u/>
      <sz val="12"/>
      <color theme="1"/>
      <name val="Arial"/>
      <family val="2"/>
      <charset val="238"/>
    </font>
    <font>
      <sz val="9"/>
      <color theme="1"/>
      <name val="Century Gothic"/>
      <family val="2"/>
      <charset val="238"/>
    </font>
    <font>
      <sz val="9"/>
      <name val="Symbol"/>
      <family val="1"/>
      <charset val="2"/>
    </font>
    <font>
      <sz val="11"/>
      <name val="Arial"/>
      <family val="2"/>
      <charset val="238"/>
    </font>
    <font>
      <b/>
      <sz val="11"/>
      <color rgb="FF000000"/>
      <name val="Trebuchet MS"/>
      <family val="2"/>
      <charset val="238"/>
    </font>
  </fonts>
  <fills count="22">
    <fill>
      <patternFill patternType="none"/>
    </fill>
    <fill>
      <patternFill patternType="gray125"/>
    </fill>
    <fill>
      <patternFill patternType="solid">
        <fgColor rgb="FFFFFF00"/>
        <bgColor indexed="64"/>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45"/>
        <bgColor indexed="45"/>
      </patternFill>
    </fill>
    <fill>
      <patternFill patternType="solid">
        <fgColor indexed="29"/>
        <bgColor indexed="29"/>
      </patternFill>
    </fill>
    <fill>
      <patternFill patternType="solid">
        <fgColor indexed="42"/>
        <bgColor indexed="42"/>
      </patternFill>
    </fill>
    <fill>
      <patternFill patternType="solid">
        <fgColor indexed="11"/>
        <bgColor indexed="11"/>
      </patternFill>
    </fill>
    <fill>
      <patternFill patternType="solid">
        <fgColor indexed="46"/>
        <bgColor indexed="46"/>
      </patternFill>
    </fill>
    <fill>
      <patternFill patternType="solid">
        <fgColor indexed="36"/>
        <bgColor indexed="36"/>
      </patternFill>
    </fill>
    <fill>
      <patternFill patternType="solid">
        <fgColor indexed="27"/>
        <bgColor indexed="27"/>
      </patternFill>
    </fill>
    <fill>
      <patternFill patternType="solid">
        <fgColor indexed="49"/>
        <bgColor indexed="49"/>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theme="0" tint="-0.14999847407452621"/>
        <bgColor indexed="64"/>
      </patternFill>
    </fill>
    <fill>
      <patternFill patternType="solid">
        <fgColor theme="9" tint="0.59999389629810485"/>
        <bgColor indexed="64"/>
      </patternFill>
    </fill>
  </fills>
  <borders count="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77">
    <xf numFmtId="0" fontId="0" fillId="0" borderId="0"/>
    <xf numFmtId="0" fontId="6" fillId="0" borderId="0"/>
    <xf numFmtId="0" fontId="4" fillId="0" borderId="0"/>
    <xf numFmtId="0" fontId="7" fillId="0" borderId="0"/>
    <xf numFmtId="0" fontId="5" fillId="0" borderId="0"/>
    <xf numFmtId="0" fontId="5" fillId="0" borderId="0"/>
    <xf numFmtId="0" fontId="5" fillId="0" borderId="0"/>
    <xf numFmtId="0" fontId="4" fillId="0" borderId="0"/>
    <xf numFmtId="0" fontId="4" fillId="0" borderId="0"/>
    <xf numFmtId="0" fontId="8" fillId="0" borderId="0"/>
    <xf numFmtId="0" fontId="4" fillId="0" borderId="0"/>
    <xf numFmtId="0" fontId="4" fillId="0" borderId="0"/>
    <xf numFmtId="164" fontId="4" fillId="0" borderId="0" applyFill="0" applyBorder="0" applyAlignment="0" applyProtection="0"/>
    <xf numFmtId="0" fontId="4" fillId="0" borderId="0"/>
    <xf numFmtId="0" fontId="17" fillId="0" borderId="0"/>
    <xf numFmtId="0" fontId="4" fillId="0" borderId="0"/>
    <xf numFmtId="0" fontId="4" fillId="0" borderId="0"/>
    <xf numFmtId="0" fontId="4" fillId="0" borderId="0"/>
    <xf numFmtId="0" fontId="18" fillId="0" borderId="0"/>
    <xf numFmtId="0" fontId="19" fillId="0" borderId="0" applyBorder="0" applyProtection="0"/>
    <xf numFmtId="0" fontId="4" fillId="0" borderId="0"/>
    <xf numFmtId="0" fontId="4" fillId="0" borderId="0"/>
    <xf numFmtId="0" fontId="4" fillId="0" borderId="0"/>
    <xf numFmtId="0" fontId="20" fillId="0" borderId="0"/>
    <xf numFmtId="165" fontId="4" fillId="0" borderId="0" applyFill="0" applyBorder="0" applyAlignment="0" applyProtection="0"/>
    <xf numFmtId="0" fontId="21" fillId="3" borderId="0" applyNumberFormat="0" applyBorder="0" applyAlignment="0" applyProtection="0"/>
    <xf numFmtId="0" fontId="21" fillId="4" borderId="0" applyNumberFormat="0" applyBorder="0" applyAlignment="0" applyProtection="0"/>
    <xf numFmtId="0" fontId="22" fillId="5" borderId="0" applyNumberFormat="0" applyBorder="0" applyAlignment="0" applyProtection="0"/>
    <xf numFmtId="0" fontId="21" fillId="6" borderId="0" applyNumberFormat="0" applyBorder="0" applyAlignment="0" applyProtection="0"/>
    <xf numFmtId="0" fontId="21" fillId="7" borderId="0" applyNumberFormat="0" applyBorder="0" applyAlignment="0" applyProtection="0"/>
    <xf numFmtId="0" fontId="22" fillId="7" borderId="0" applyNumberFormat="0" applyBorder="0" applyAlignment="0" applyProtection="0"/>
    <xf numFmtId="0" fontId="21" fillId="8" borderId="0" applyNumberFormat="0" applyBorder="0" applyAlignment="0" applyProtection="0"/>
    <xf numFmtId="0" fontId="21" fillId="9" borderId="0" applyNumberFormat="0" applyBorder="0" applyAlignment="0" applyProtection="0"/>
    <xf numFmtId="0" fontId="22" fillId="9"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2" fillId="11" borderId="0" applyNumberFormat="0" applyBorder="0" applyAlignment="0" applyProtection="0"/>
    <xf numFmtId="0" fontId="21" fillId="12" borderId="0" applyNumberFormat="0" applyBorder="0" applyAlignment="0" applyProtection="0"/>
    <xf numFmtId="0" fontId="21" fillId="4" borderId="0" applyNumberFormat="0" applyBorder="0" applyAlignment="0" applyProtection="0"/>
    <xf numFmtId="0" fontId="22"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2" fillId="16" borderId="0" applyNumberFormat="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4" fillId="0" borderId="0"/>
    <xf numFmtId="0" fontId="24" fillId="0" borderId="0" applyNumberFormat="0" applyFill="0" applyBorder="0" applyAlignment="0" applyProtection="0"/>
    <xf numFmtId="0" fontId="25" fillId="0" borderId="0"/>
    <xf numFmtId="0" fontId="4" fillId="0" borderId="0"/>
    <xf numFmtId="0" fontId="4" fillId="0" borderId="0"/>
    <xf numFmtId="0" fontId="26" fillId="0" borderId="0"/>
    <xf numFmtId="165" fontId="26" fillId="0" borderId="0" applyFill="0" applyBorder="0" applyAlignment="0" applyProtection="0"/>
    <xf numFmtId="0" fontId="4" fillId="0" borderId="0"/>
    <xf numFmtId="0" fontId="5" fillId="0" borderId="0"/>
    <xf numFmtId="0" fontId="4" fillId="0" borderId="0"/>
    <xf numFmtId="0" fontId="4" fillId="0" borderId="0"/>
    <xf numFmtId="166"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21" fillId="0" borderId="0">
      <alignment horizontal="left" vertical="top" wrapText="1"/>
    </xf>
    <xf numFmtId="0" fontId="4" fillId="0" borderId="0"/>
    <xf numFmtId="0" fontId="4" fillId="0" borderId="0"/>
    <xf numFmtId="0" fontId="4" fillId="0" borderId="0">
      <alignment vertical="top"/>
    </xf>
    <xf numFmtId="164" fontId="4" fillId="0" borderId="0" applyFont="0" applyFill="0" applyBorder="0" applyAlignment="0" applyProtection="0"/>
    <xf numFmtId="49" fontId="27" fillId="0" borderId="0">
      <alignment vertical="center"/>
      <protection locked="0"/>
    </xf>
    <xf numFmtId="0" fontId="28" fillId="0" borderId="0"/>
    <xf numFmtId="0" fontId="29" fillId="0" borderId="0"/>
    <xf numFmtId="0" fontId="4" fillId="0" borderId="0"/>
    <xf numFmtId="0" fontId="4" fillId="0" borderId="0"/>
    <xf numFmtId="0" fontId="30" fillId="0" borderId="0"/>
    <xf numFmtId="0" fontId="31" fillId="0" borderId="0"/>
  </cellStyleXfs>
  <cellXfs count="101">
    <xf numFmtId="0" fontId="0" fillId="0" borderId="0" xfId="0"/>
    <xf numFmtId="0" fontId="2" fillId="0" borderId="0" xfId="0" applyFont="1" applyAlignment="1">
      <alignment horizontal="justify" vertical="top" wrapText="1"/>
    </xf>
    <xf numFmtId="0" fontId="0" fillId="0" borderId="0" xfId="0" applyAlignment="1">
      <alignment horizontal="justify" wrapText="1"/>
    </xf>
    <xf numFmtId="4" fontId="0" fillId="0" borderId="0" xfId="0" applyNumberFormat="1" applyAlignment="1">
      <alignment horizontal="right" vertical="center" wrapText="1"/>
    </xf>
    <xf numFmtId="0" fontId="2" fillId="0" borderId="0" xfId="0" applyFont="1" applyAlignment="1">
      <alignment horizontal="right" vertical="top" wrapText="1"/>
    </xf>
    <xf numFmtId="0" fontId="1" fillId="0" borderId="0" xfId="0" applyFont="1" applyAlignment="1">
      <alignment horizontal="center" vertical="center" wrapText="1"/>
    </xf>
    <xf numFmtId="4" fontId="1" fillId="0" borderId="0" xfId="0" applyNumberFormat="1" applyFont="1" applyAlignment="1">
      <alignment horizontal="right" vertical="center" wrapText="1"/>
    </xf>
    <xf numFmtId="0" fontId="1" fillId="0" borderId="0" xfId="0" applyFont="1" applyAlignment="1">
      <alignment horizontal="justify" vertical="top" wrapText="1"/>
    </xf>
    <xf numFmtId="0" fontId="1" fillId="0" borderId="0" xfId="0" applyFont="1" applyAlignment="1">
      <alignment horizontal="center" vertical="center"/>
    </xf>
    <xf numFmtId="4" fontId="1" fillId="0" borderId="0" xfId="0" applyNumberFormat="1" applyFont="1" applyAlignment="1">
      <alignment horizontal="right" vertical="center"/>
    </xf>
    <xf numFmtId="2" fontId="1" fillId="0" borderId="0" xfId="0" applyNumberFormat="1" applyFont="1" applyAlignment="1">
      <alignment horizontal="center" vertical="top"/>
    </xf>
    <xf numFmtId="4" fontId="1" fillId="0" borderId="0" xfId="0" applyNumberFormat="1" applyFont="1" applyAlignment="1">
      <alignment horizontal="right"/>
    </xf>
    <xf numFmtId="0" fontId="3" fillId="0" borderId="0" xfId="0" applyFont="1" applyAlignment="1">
      <alignment horizontal="center" vertical="top" wrapText="1"/>
    </xf>
    <xf numFmtId="0" fontId="3" fillId="0" borderId="0" xfId="0" applyFont="1" applyAlignment="1">
      <alignment horizontal="center" vertical="center" wrapText="1"/>
    </xf>
    <xf numFmtId="4" fontId="3" fillId="0" borderId="0" xfId="0" applyNumberFormat="1" applyFont="1" applyAlignment="1">
      <alignment horizontal="right" vertical="center" wrapText="1"/>
    </xf>
    <xf numFmtId="0" fontId="2" fillId="0" borderId="0" xfId="0" applyFont="1"/>
    <xf numFmtId="4" fontId="0" fillId="0" borderId="0" xfId="0" applyNumberFormat="1"/>
    <xf numFmtId="0" fontId="4" fillId="0" borderId="0" xfId="7"/>
    <xf numFmtId="0" fontId="13" fillId="0" borderId="0" xfId="7" applyFont="1" applyAlignment="1">
      <alignment horizontal="left" vertical="top"/>
    </xf>
    <xf numFmtId="0" fontId="13" fillId="0" borderId="0" xfId="7" applyFont="1"/>
    <xf numFmtId="0" fontId="13" fillId="0" borderId="0" xfId="7" applyFont="1" applyAlignment="1">
      <alignment vertical="center"/>
    </xf>
    <xf numFmtId="0" fontId="4" fillId="0" borderId="0" xfId="8" applyAlignment="1">
      <alignment wrapText="1"/>
    </xf>
    <xf numFmtId="0" fontId="13" fillId="0" borderId="0" xfId="8" applyFont="1" applyAlignment="1">
      <alignment wrapText="1"/>
    </xf>
    <xf numFmtId="0" fontId="15" fillId="0" borderId="0" xfId="7" applyFont="1" applyAlignment="1">
      <alignment horizontal="center"/>
    </xf>
    <xf numFmtId="0" fontId="0" fillId="2" borderId="0" xfId="0" applyFill="1"/>
    <xf numFmtId="0" fontId="32" fillId="0" borderId="0" xfId="0" applyFont="1" applyAlignment="1">
      <alignment vertical="center" wrapText="1"/>
    </xf>
    <xf numFmtId="0" fontId="12" fillId="0" borderId="0" xfId="0" applyFont="1" applyAlignment="1">
      <alignment vertical="center" wrapText="1"/>
    </xf>
    <xf numFmtId="4" fontId="33" fillId="0" borderId="0" xfId="0" applyNumberFormat="1" applyFont="1" applyAlignment="1">
      <alignment horizontal="center" vertical="center" wrapText="1"/>
    </xf>
    <xf numFmtId="0" fontId="33" fillId="0" borderId="0" xfId="0" applyFont="1" applyAlignment="1">
      <alignment horizontal="justify" vertical="center" wrapText="1"/>
    </xf>
    <xf numFmtId="0" fontId="12" fillId="0" borderId="0" xfId="0" applyFont="1" applyAlignment="1">
      <alignment horizontal="center" wrapText="1"/>
    </xf>
    <xf numFmtId="4" fontId="12" fillId="0" borderId="0" xfId="0" applyNumberFormat="1" applyFont="1"/>
    <xf numFmtId="0" fontId="34" fillId="0" borderId="0" xfId="0" applyFont="1" applyAlignment="1">
      <alignment horizontal="center" vertical="top" wrapText="1"/>
    </xf>
    <xf numFmtId="0" fontId="35" fillId="0" borderId="0" xfId="0" applyFont="1" applyAlignment="1">
      <alignment horizontal="justify" vertical="top"/>
    </xf>
    <xf numFmtId="4" fontId="35" fillId="0" borderId="0" xfId="0" applyNumberFormat="1" applyFont="1" applyAlignment="1">
      <alignment horizontal="center"/>
    </xf>
    <xf numFmtId="4" fontId="35" fillId="0" borderId="0" xfId="0" applyNumberFormat="1" applyFont="1" applyAlignment="1">
      <alignment horizontal="right" vertical="center" wrapText="1"/>
    </xf>
    <xf numFmtId="0" fontId="35" fillId="0" borderId="0" xfId="0" applyFont="1" applyAlignment="1">
      <alignment horizontal="left" vertical="center" wrapText="1"/>
    </xf>
    <xf numFmtId="0" fontId="12" fillId="0" borderId="0" xfId="0" applyFont="1" applyAlignment="1">
      <alignment horizontal="center" vertical="center" wrapText="1"/>
    </xf>
    <xf numFmtId="4" fontId="12" fillId="0" borderId="0" xfId="0" applyNumberFormat="1" applyFont="1" applyAlignment="1">
      <alignment vertical="center"/>
    </xf>
    <xf numFmtId="0" fontId="12" fillId="0" borderId="0" xfId="0" applyFont="1" applyAlignment="1">
      <alignment horizontal="justify" vertical="top" wrapText="1"/>
    </xf>
    <xf numFmtId="0" fontId="35" fillId="0" borderId="0" xfId="0" applyFont="1" applyAlignment="1">
      <alignment horizontal="justify" vertical="top" wrapText="1"/>
    </xf>
    <xf numFmtId="0" fontId="35" fillId="0" borderId="0" xfId="0" applyFont="1" applyAlignment="1">
      <alignment horizontal="center" vertical="center"/>
    </xf>
    <xf numFmtId="0" fontId="34" fillId="0" borderId="2" xfId="0" applyFont="1" applyBorder="1" applyAlignment="1">
      <alignment horizontal="justify" vertical="center" wrapText="1"/>
    </xf>
    <xf numFmtId="0" fontId="34" fillId="0" borderId="2" xfId="0" applyFont="1" applyBorder="1" applyAlignment="1">
      <alignment horizontal="center" vertical="center" wrapText="1"/>
    </xf>
    <xf numFmtId="4" fontId="34" fillId="0" borderId="2" xfId="0" applyNumberFormat="1" applyFont="1" applyBorder="1" applyAlignment="1">
      <alignment horizontal="right" vertical="center" wrapText="1"/>
    </xf>
    <xf numFmtId="4" fontId="34" fillId="0" borderId="3" xfId="0" applyNumberFormat="1" applyFont="1" applyBorder="1" applyAlignment="1">
      <alignment horizontal="right" vertical="center" wrapText="1"/>
    </xf>
    <xf numFmtId="0" fontId="34" fillId="0" borderId="0" xfId="0" applyFont="1"/>
    <xf numFmtId="0" fontId="35" fillId="0" borderId="0" xfId="0" applyFont="1" applyAlignment="1">
      <alignment horizontal="center" vertical="top" wrapText="1"/>
    </xf>
    <xf numFmtId="0" fontId="34" fillId="0" borderId="1" xfId="0" applyFont="1" applyBorder="1" applyAlignment="1">
      <alignment horizontal="center" vertical="top" wrapText="1"/>
    </xf>
    <xf numFmtId="0" fontId="34" fillId="0" borderId="0" xfId="0" applyFont="1" applyAlignment="1">
      <alignment horizontal="left" vertical="top" wrapText="1"/>
    </xf>
    <xf numFmtId="4" fontId="12" fillId="0" borderId="0" xfId="0" applyNumberFormat="1" applyFont="1" applyAlignment="1">
      <alignment horizontal="center"/>
    </xf>
    <xf numFmtId="4" fontId="35" fillId="0" borderId="0" xfId="0" applyNumberFormat="1" applyFont="1" applyAlignment="1">
      <alignment horizontal="center" vertical="center" wrapText="1"/>
    </xf>
    <xf numFmtId="4" fontId="12" fillId="0" borderId="0" xfId="0" applyNumberFormat="1" applyFont="1" applyAlignment="1">
      <alignment horizontal="center" vertical="center"/>
    </xf>
    <xf numFmtId="4" fontId="34" fillId="0" borderId="2" xfId="0" applyNumberFormat="1" applyFont="1" applyBorder="1" applyAlignment="1">
      <alignment horizontal="center" vertical="center" wrapText="1"/>
    </xf>
    <xf numFmtId="0" fontId="0" fillId="0" borderId="0" xfId="0" applyAlignment="1">
      <alignment horizontal="center"/>
    </xf>
    <xf numFmtId="0" fontId="36" fillId="0" borderId="0" xfId="0" applyFont="1" applyAlignment="1">
      <alignment horizontal="center" vertical="center" wrapText="1"/>
    </xf>
    <xf numFmtId="4" fontId="36" fillId="0" borderId="0" xfId="0" applyNumberFormat="1" applyFont="1" applyAlignment="1">
      <alignment horizontal="center" vertical="center" wrapText="1"/>
    </xf>
    <xf numFmtId="0" fontId="38" fillId="0" borderId="0" xfId="0" applyFont="1" applyAlignment="1">
      <alignment vertical="center" wrapText="1"/>
    </xf>
    <xf numFmtId="0" fontId="13" fillId="0" borderId="0" xfId="7" applyFont="1" applyAlignment="1">
      <alignment vertical="top" wrapText="1"/>
    </xf>
    <xf numFmtId="2" fontId="13" fillId="0" borderId="0" xfId="0" applyNumberFormat="1" applyFont="1" applyAlignment="1">
      <alignment horizontal="center" vertical="center"/>
    </xf>
    <xf numFmtId="0" fontId="13" fillId="0" borderId="0" xfId="0" applyFont="1" applyAlignment="1">
      <alignment horizontal="justify" wrapText="1"/>
    </xf>
    <xf numFmtId="4" fontId="13" fillId="0" borderId="0" xfId="0" applyNumberFormat="1" applyFont="1" applyAlignment="1">
      <alignment horizontal="right" vertical="center"/>
    </xf>
    <xf numFmtId="0" fontId="40" fillId="0" borderId="0" xfId="0" applyFont="1" applyAlignment="1">
      <alignment horizontal="right" vertical="top"/>
    </xf>
    <xf numFmtId="0" fontId="28" fillId="0" borderId="0" xfId="0" applyFont="1" applyAlignment="1">
      <alignment horizontal="right" vertical="top"/>
    </xf>
    <xf numFmtId="0" fontId="28" fillId="0" borderId="0" xfId="0" applyFont="1" applyAlignment="1">
      <alignment horizontal="right" vertical="top" wrapText="1"/>
    </xf>
    <xf numFmtId="0" fontId="13" fillId="0" borderId="0" xfId="0" applyFont="1" applyAlignment="1">
      <alignment horizontal="justify" vertical="top" wrapText="1"/>
    </xf>
    <xf numFmtId="0" fontId="13" fillId="0" borderId="7" xfId="0" applyFont="1" applyBorder="1" applyAlignment="1">
      <alignment horizontal="justify" vertical="top" wrapText="1"/>
    </xf>
    <xf numFmtId="4" fontId="13" fillId="0" borderId="7" xfId="0" applyNumberFormat="1" applyFont="1" applyBorder="1" applyAlignment="1">
      <alignment horizontal="right" vertical="center"/>
    </xf>
    <xf numFmtId="0" fontId="13" fillId="0" borderId="7" xfId="0" applyFont="1" applyBorder="1" applyAlignment="1">
      <alignment horizontal="left" vertical="center"/>
    </xf>
    <xf numFmtId="0" fontId="13" fillId="0" borderId="0" xfId="0" applyFont="1" applyAlignment="1">
      <alignment horizontal="left" vertical="center"/>
    </xf>
    <xf numFmtId="16" fontId="13" fillId="0" borderId="0" xfId="0" applyNumberFormat="1" applyFont="1" applyAlignment="1">
      <alignment horizontal="left" vertical="center"/>
    </xf>
    <xf numFmtId="16" fontId="13" fillId="0" borderId="7" xfId="0" applyNumberFormat="1" applyFont="1" applyBorder="1" applyAlignment="1">
      <alignment horizontal="left" vertical="center"/>
    </xf>
    <xf numFmtId="0" fontId="41" fillId="0" borderId="0" xfId="0" applyFont="1" applyAlignment="1">
      <alignment horizontal="right" vertical="top" wrapText="1"/>
    </xf>
    <xf numFmtId="4" fontId="41" fillId="0" borderId="0" xfId="0" applyNumberFormat="1" applyFont="1" applyAlignment="1">
      <alignment horizontal="right" vertical="center"/>
    </xf>
    <xf numFmtId="0" fontId="41" fillId="20" borderId="7" xfId="0" applyFont="1" applyFill="1" applyBorder="1" applyAlignment="1">
      <alignment horizontal="right" vertical="top" wrapText="1"/>
    </xf>
    <xf numFmtId="4" fontId="41" fillId="20" borderId="7" xfId="0" applyNumberFormat="1" applyFont="1" applyFill="1" applyBorder="1" applyAlignment="1">
      <alignment horizontal="right" vertical="center"/>
    </xf>
    <xf numFmtId="0" fontId="42" fillId="21" borderId="0" xfId="0" applyFont="1" applyFill="1" applyAlignment="1">
      <alignment horizontal="right" vertical="top" wrapText="1"/>
    </xf>
    <xf numFmtId="4" fontId="42" fillId="21" borderId="0" xfId="0" applyNumberFormat="1" applyFont="1" applyFill="1" applyAlignment="1">
      <alignment horizontal="right" vertical="center"/>
    </xf>
    <xf numFmtId="0" fontId="38" fillId="0" borderId="0" xfId="0" applyFont="1" applyAlignment="1">
      <alignment horizontal="justify" vertical="top" wrapText="1"/>
    </xf>
    <xf numFmtId="4" fontId="33" fillId="0" borderId="0" xfId="0" applyNumberFormat="1" applyFont="1" applyAlignment="1">
      <alignment horizontal="left" vertical="top" wrapText="1"/>
    </xf>
    <xf numFmtId="4" fontId="12" fillId="0" borderId="0" xfId="0" applyNumberFormat="1" applyFont="1" applyAlignment="1">
      <alignment horizontal="right" vertical="center"/>
    </xf>
    <xf numFmtId="0" fontId="38" fillId="0" borderId="0" xfId="0" applyFont="1" applyAlignment="1">
      <alignment vertical="top" wrapText="1"/>
    </xf>
    <xf numFmtId="0" fontId="33" fillId="0" borderId="0" xfId="0" applyFont="1" applyAlignment="1">
      <alignment horizontal="left" vertical="top" wrapText="1"/>
    </xf>
    <xf numFmtId="4" fontId="12" fillId="0" borderId="0" xfId="0" applyNumberFormat="1" applyFont="1" applyAlignment="1">
      <alignment horizontal="center" wrapText="1"/>
    </xf>
    <xf numFmtId="0" fontId="41" fillId="0" borderId="0" xfId="0" applyFont="1" applyAlignment="1">
      <alignment vertical="top" wrapText="1"/>
    </xf>
    <xf numFmtId="0" fontId="14" fillId="0" borderId="0" xfId="8" applyFont="1" applyAlignment="1">
      <alignment vertical="top" wrapText="1"/>
    </xf>
    <xf numFmtId="0" fontId="41" fillId="0" borderId="2" xfId="0" applyFont="1" applyBorder="1" applyAlignment="1">
      <alignment vertical="top" wrapText="1"/>
    </xf>
    <xf numFmtId="0" fontId="45" fillId="0" borderId="0" xfId="7" applyFont="1" applyAlignment="1">
      <alignment wrapText="1"/>
    </xf>
    <xf numFmtId="0" fontId="9" fillId="0" borderId="0" xfId="7" applyFont="1" applyAlignment="1">
      <alignment horizontal="center" vertical="center" wrapText="1"/>
    </xf>
    <xf numFmtId="0" fontId="10" fillId="0" borderId="0" xfId="7" applyFont="1" applyAlignment="1">
      <alignment horizontal="center" vertical="center" wrapText="1"/>
    </xf>
    <xf numFmtId="0" fontId="11" fillId="0" borderId="0" xfId="7" applyFont="1" applyAlignment="1">
      <alignment horizontal="left"/>
    </xf>
    <xf numFmtId="0" fontId="12" fillId="0" borderId="0" xfId="7" applyFont="1" applyAlignment="1">
      <alignment horizontal="left"/>
    </xf>
    <xf numFmtId="0" fontId="39" fillId="0" borderId="5" xfId="0" applyFont="1" applyBorder="1" applyAlignment="1">
      <alignment horizontal="center" vertical="center" wrapText="1"/>
    </xf>
    <xf numFmtId="0" fontId="39" fillId="0" borderId="4" xfId="0" applyFont="1" applyBorder="1" applyAlignment="1">
      <alignment horizontal="center" vertical="center" wrapText="1"/>
    </xf>
    <xf numFmtId="0" fontId="39" fillId="0" borderId="6" xfId="0" applyFont="1" applyBorder="1" applyAlignment="1">
      <alignment horizontal="center" vertical="center" wrapText="1"/>
    </xf>
    <xf numFmtId="0" fontId="46" fillId="0" borderId="0" xfId="0" applyFont="1"/>
    <xf numFmtId="4" fontId="12" fillId="0" borderId="0" xfId="0" applyNumberFormat="1" applyFont="1" applyAlignment="1" applyProtection="1">
      <alignment horizontal="center" vertical="center"/>
      <protection locked="0"/>
    </xf>
    <xf numFmtId="0" fontId="1" fillId="0" borderId="0" xfId="0" applyFont="1" applyAlignment="1" applyProtection="1">
      <alignment horizontal="justify" vertical="top"/>
      <protection locked="0"/>
    </xf>
    <xf numFmtId="0" fontId="3" fillId="0" borderId="0" xfId="0" applyFont="1" applyAlignment="1" applyProtection="1">
      <alignment horizontal="justify" wrapText="1"/>
      <protection locked="0"/>
    </xf>
    <xf numFmtId="0" fontId="0" fillId="0" borderId="0" xfId="0" applyProtection="1">
      <protection locked="0"/>
    </xf>
    <xf numFmtId="0" fontId="12" fillId="0" borderId="0" xfId="0" applyFont="1" applyAlignment="1" applyProtection="1">
      <alignment horizontal="justify" vertical="top" wrapText="1"/>
      <protection locked="0"/>
    </xf>
    <xf numFmtId="171" fontId="12" fillId="0" borderId="0" xfId="0" applyNumberFormat="1" applyFont="1" applyAlignment="1">
      <alignment horizontal="center" vertical="center"/>
    </xf>
  </cellXfs>
  <cellStyles count="77">
    <cellStyle name="A4 Small 210 x 297 mm 10 2" xfId="66" xr:uid="{00000000-0005-0000-0000-000000000000}"/>
    <cellStyle name="A4 Small 210 x 297 mm 13 2" xfId="20" xr:uid="{00000000-0005-0000-0000-000001000000}"/>
    <cellStyle name="A4 Small 210 x 297 mm_BIŠĆAN - troškovnik 11" xfId="63" xr:uid="{00000000-0005-0000-0000-000002000000}"/>
    <cellStyle name="Accent1 - 20%" xfId="25" xr:uid="{00000000-0005-0000-0000-000003000000}"/>
    <cellStyle name="Accent1 - 40%" xfId="26" xr:uid="{00000000-0005-0000-0000-000004000000}"/>
    <cellStyle name="Accent1 - 60%" xfId="27" xr:uid="{00000000-0005-0000-0000-000005000000}"/>
    <cellStyle name="Accent2 - 20%" xfId="28" xr:uid="{00000000-0005-0000-0000-000006000000}"/>
    <cellStyle name="Accent2 - 40%" xfId="29" xr:uid="{00000000-0005-0000-0000-000007000000}"/>
    <cellStyle name="Accent2 - 60%" xfId="30" xr:uid="{00000000-0005-0000-0000-000008000000}"/>
    <cellStyle name="Accent3 - 20%" xfId="31" xr:uid="{00000000-0005-0000-0000-000009000000}"/>
    <cellStyle name="Accent3 - 40%" xfId="32" xr:uid="{00000000-0005-0000-0000-00000A000000}"/>
    <cellStyle name="Accent3 - 60%" xfId="33" xr:uid="{00000000-0005-0000-0000-00000B000000}"/>
    <cellStyle name="Accent4 - 20%" xfId="34" xr:uid="{00000000-0005-0000-0000-00000C000000}"/>
    <cellStyle name="Accent4 - 40%" xfId="35" xr:uid="{00000000-0005-0000-0000-00000D000000}"/>
    <cellStyle name="Accent4 - 60%" xfId="36" xr:uid="{00000000-0005-0000-0000-00000E000000}"/>
    <cellStyle name="Accent5 - 20%" xfId="37" xr:uid="{00000000-0005-0000-0000-00000F000000}"/>
    <cellStyle name="Accent5 - 40%" xfId="38" xr:uid="{00000000-0005-0000-0000-000010000000}"/>
    <cellStyle name="Accent5 - 60%" xfId="39" xr:uid="{00000000-0005-0000-0000-000011000000}"/>
    <cellStyle name="Accent6 - 20%" xfId="40" xr:uid="{00000000-0005-0000-0000-000012000000}"/>
    <cellStyle name="Accent6 - 40%" xfId="41" xr:uid="{00000000-0005-0000-0000-000013000000}"/>
    <cellStyle name="Accent6 - 60%" xfId="42" xr:uid="{00000000-0005-0000-0000-000014000000}"/>
    <cellStyle name="ColStyle4" xfId="65" xr:uid="{00000000-0005-0000-0000-000015000000}"/>
    <cellStyle name="Comma 2" xfId="24" xr:uid="{00000000-0005-0000-0000-000016000000}"/>
    <cellStyle name="Comma 3" xfId="52" xr:uid="{00000000-0005-0000-0000-000017000000}"/>
    <cellStyle name="Comma 4" xfId="57" xr:uid="{00000000-0005-0000-0000-000018000000}"/>
    <cellStyle name="Comma 8" xfId="12" xr:uid="{00000000-0005-0000-0000-000019000000}"/>
    <cellStyle name="Emphasis 1" xfId="43" xr:uid="{00000000-0005-0000-0000-00001A000000}"/>
    <cellStyle name="Emphasis 2" xfId="44" xr:uid="{00000000-0005-0000-0000-00001B000000}"/>
    <cellStyle name="Emphasis 3" xfId="45" xr:uid="{00000000-0005-0000-0000-00001C000000}"/>
    <cellStyle name="Excel Built-in Normal" xfId="19" xr:uid="{00000000-0005-0000-0000-00001D000000}"/>
    <cellStyle name="Excel Built-in Normal 2" xfId="50" xr:uid="{00000000-0005-0000-0000-00001E000000}"/>
    <cellStyle name="Excel_BuiltIn_Tekst objašnjenja" xfId="58" xr:uid="{00000000-0005-0000-0000-00001F000000}"/>
    <cellStyle name="Normal" xfId="0" builtinId="0"/>
    <cellStyle name="Normal 10 2 3" xfId="8" xr:uid="{00000000-0005-0000-0000-000021000000}"/>
    <cellStyle name="Normal 10 3" xfId="17" xr:uid="{00000000-0005-0000-0000-000022000000}"/>
    <cellStyle name="Normal 2" xfId="3" xr:uid="{00000000-0005-0000-0000-000023000000}"/>
    <cellStyle name="Normal 2 10 2" xfId="7" xr:uid="{00000000-0005-0000-0000-000024000000}"/>
    <cellStyle name="Normal 2 2" xfId="51" xr:uid="{00000000-0005-0000-0000-000025000000}"/>
    <cellStyle name="Normal 3" xfId="9" xr:uid="{00000000-0005-0000-0000-000026000000}"/>
    <cellStyle name="Normal 3 2" xfId="54" xr:uid="{00000000-0005-0000-0000-000027000000}"/>
    <cellStyle name="Normal 4" xfId="59" xr:uid="{00000000-0005-0000-0000-000028000000}"/>
    <cellStyle name="Normal 5" xfId="72" xr:uid="{00000000-0005-0000-0000-000029000000}"/>
    <cellStyle name="Normal 6" xfId="46" xr:uid="{00000000-0005-0000-0000-00002A000000}"/>
    <cellStyle name="Normalno 10 2" xfId="16" xr:uid="{00000000-0005-0000-0000-00002B000000}"/>
    <cellStyle name="Normalno 10 2 3" xfId="74" xr:uid="{00000000-0005-0000-0000-00002C000000}"/>
    <cellStyle name="Normalno 2" xfId="2" xr:uid="{00000000-0005-0000-0000-00002D000000}"/>
    <cellStyle name="Normalno 2 2" xfId="11" xr:uid="{00000000-0005-0000-0000-00002E000000}"/>
    <cellStyle name="Normalno 2 2 2" xfId="18" xr:uid="{00000000-0005-0000-0000-00002F000000}"/>
    <cellStyle name="Normalno 2 2 3" xfId="15" xr:uid="{00000000-0005-0000-0000-000030000000}"/>
    <cellStyle name="Normalno 2 2 4" xfId="75" xr:uid="{00000000-0005-0000-0000-000031000000}"/>
    <cellStyle name="Normalno 2 4" xfId="13" xr:uid="{00000000-0005-0000-0000-000032000000}"/>
    <cellStyle name="Normalno 3" xfId="4" xr:uid="{00000000-0005-0000-0000-000033000000}"/>
    <cellStyle name="Normalno 3 2" xfId="5" xr:uid="{00000000-0005-0000-0000-000034000000}"/>
    <cellStyle name="Normalno 3 3" xfId="6" xr:uid="{00000000-0005-0000-0000-000035000000}"/>
    <cellStyle name="Normalno 4" xfId="1" xr:uid="{00000000-0005-0000-0000-000036000000}"/>
    <cellStyle name="Normalno 4 2" xfId="61" xr:uid="{00000000-0005-0000-0000-000037000000}"/>
    <cellStyle name="Normalno 4 2 2 2" xfId="73" xr:uid="{00000000-0005-0000-0000-000038000000}"/>
    <cellStyle name="Normalno 7" xfId="14" xr:uid="{00000000-0005-0000-0000-000039000000}"/>
    <cellStyle name="Obično 10" xfId="62" xr:uid="{00000000-0005-0000-0000-00003A000000}"/>
    <cellStyle name="Obično 10 2" xfId="67" xr:uid="{00000000-0005-0000-0000-00003B000000}"/>
    <cellStyle name="Obično 13 2 3" xfId="21" xr:uid="{00000000-0005-0000-0000-00003C000000}"/>
    <cellStyle name="Obično 15 2" xfId="64" xr:uid="{00000000-0005-0000-0000-00003D000000}"/>
    <cellStyle name="Obično 2" xfId="23" xr:uid="{00000000-0005-0000-0000-00003E000000}"/>
    <cellStyle name="Obično 2 2" xfId="53" xr:uid="{00000000-0005-0000-0000-00003F000000}"/>
    <cellStyle name="Obično 2 3" xfId="60" xr:uid="{00000000-0005-0000-0000-000040000000}"/>
    <cellStyle name="Obično 2 4" xfId="55" xr:uid="{00000000-0005-0000-0000-000041000000}"/>
    <cellStyle name="Obično 4" xfId="56" xr:uid="{00000000-0005-0000-0000-000042000000}"/>
    <cellStyle name="Obično 43" xfId="68" xr:uid="{00000000-0005-0000-0000-000043000000}"/>
    <cellStyle name="Obično 96" xfId="76" xr:uid="{00000000-0005-0000-0000-000044000000}"/>
    <cellStyle name="Obično_4.2 Bill of Quantities PROBA (2)" xfId="10" xr:uid="{00000000-0005-0000-0000-000045000000}"/>
    <cellStyle name="SADRŽAJ" xfId="70" xr:uid="{00000000-0005-0000-0000-000046000000}"/>
    <cellStyle name="Sheet Title" xfId="47" xr:uid="{00000000-0005-0000-0000-000047000000}"/>
    <cellStyle name="Stil 1" xfId="48" xr:uid="{00000000-0005-0000-0000-000048000000}"/>
    <cellStyle name="Stil 1 2" xfId="49" xr:uid="{00000000-0005-0000-0000-000049000000}"/>
    <cellStyle name="Style 1" xfId="22" xr:uid="{00000000-0005-0000-0000-00004A000000}"/>
    <cellStyle name="Zarez 3" xfId="69" xr:uid="{00000000-0005-0000-0000-00004B000000}"/>
    <cellStyle name="Zarez 9" xfId="71" xr:uid="{00000000-0005-0000-0000-00004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7620</xdr:colOff>
      <xdr:row>0</xdr:row>
      <xdr:rowOff>205740</xdr:rowOff>
    </xdr:from>
    <xdr:to>
      <xdr:col>2</xdr:col>
      <xdr:colOff>1905</xdr:colOff>
      <xdr:row>0</xdr:row>
      <xdr:rowOff>1143000</xdr:rowOff>
    </xdr:to>
    <xdr:pic>
      <xdr:nvPicPr>
        <xdr:cNvPr id="2" name="Picture 1" descr="memorandum">
          <a:extLst>
            <a:ext uri="{FF2B5EF4-FFF2-40B4-BE49-F238E27FC236}">
              <a16:creationId xmlns:a16="http://schemas.microsoft.com/office/drawing/2014/main" id="{00000000-0008-0000-0000-000005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8" r="1328" b="87065"/>
        <a:stretch/>
      </xdr:blipFill>
      <xdr:spPr bwMode="auto">
        <a:xfrm>
          <a:off x="7620" y="205740"/>
          <a:ext cx="5509260" cy="937260"/>
        </a:xfrm>
        <a:prstGeom prst="rect">
          <a:avLst/>
        </a:prstGeom>
        <a:noFill/>
        <a:ln>
          <a:noFill/>
        </a:ln>
      </xdr:spPr>
    </xdr:pic>
    <xdr:clientData/>
  </xdr:twoCellAnchor>
  <xdr:twoCellAnchor>
    <xdr:from>
      <xdr:col>0</xdr:col>
      <xdr:colOff>0</xdr:colOff>
      <xdr:row>29</xdr:row>
      <xdr:rowOff>60960</xdr:rowOff>
    </xdr:from>
    <xdr:to>
      <xdr:col>2</xdr:col>
      <xdr:colOff>0</xdr:colOff>
      <xdr:row>31</xdr:row>
      <xdr:rowOff>83820</xdr:rowOff>
    </xdr:to>
    <xdr:pic>
      <xdr:nvPicPr>
        <xdr:cNvPr id="3" name="Slika 54" descr="memorandum">
          <a:extLst>
            <a:ext uri="{FF2B5EF4-FFF2-40B4-BE49-F238E27FC236}">
              <a16:creationId xmlns:a16="http://schemas.microsoft.com/office/drawing/2014/main" id="{00000000-0008-0000-0000-000002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565" t="96084" r="1324"/>
        <a:stretch/>
      </xdr:blipFill>
      <xdr:spPr bwMode="auto">
        <a:xfrm>
          <a:off x="0" y="7909560"/>
          <a:ext cx="5410200" cy="3467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30"/>
  <sheetViews>
    <sheetView view="pageBreakPreview" topLeftCell="A4" zoomScaleNormal="100" zoomScaleSheetLayoutView="100" workbookViewId="0">
      <selection activeCell="B34" sqref="B34"/>
    </sheetView>
  </sheetViews>
  <sheetFormatPr defaultRowHeight="15"/>
  <cols>
    <col min="1" max="2" width="40.5703125" customWidth="1"/>
  </cols>
  <sheetData>
    <row r="1" spans="1:2" ht="100.15" customHeight="1"/>
    <row r="2" spans="1:2" ht="48.6" customHeight="1">
      <c r="A2" s="87" t="s">
        <v>129</v>
      </c>
      <c r="B2" s="88"/>
    </row>
    <row r="3" spans="1:2">
      <c r="A3" s="89"/>
      <c r="B3" s="90"/>
    </row>
    <row r="4" spans="1:2" ht="45">
      <c r="A4" s="18" t="s">
        <v>13</v>
      </c>
      <c r="B4" s="57" t="s">
        <v>143</v>
      </c>
    </row>
    <row r="5" spans="1:2">
      <c r="A5" s="17"/>
      <c r="B5" s="17"/>
    </row>
    <row r="6" spans="1:2" ht="15.75">
      <c r="A6" s="18" t="s">
        <v>23</v>
      </c>
      <c r="B6" s="19" t="s">
        <v>14</v>
      </c>
    </row>
    <row r="7" spans="1:2">
      <c r="A7" s="17"/>
      <c r="B7" s="20" t="s">
        <v>15</v>
      </c>
    </row>
    <row r="8" spans="1:2">
      <c r="A8" s="17"/>
      <c r="B8" s="20" t="s">
        <v>16</v>
      </c>
    </row>
    <row r="9" spans="1:2" ht="15.75" thickBot="1">
      <c r="A9" s="17"/>
      <c r="B9" s="17"/>
    </row>
    <row r="10" spans="1:2" ht="63.75" thickBot="1">
      <c r="A10" s="18" t="s">
        <v>0</v>
      </c>
      <c r="B10" s="85" t="s">
        <v>127</v>
      </c>
    </row>
    <row r="11" spans="1:2" ht="15.75">
      <c r="A11" s="18"/>
      <c r="B11" s="83"/>
    </row>
    <row r="12" spans="1:2" ht="15.75">
      <c r="A12" s="18" t="s">
        <v>17</v>
      </c>
      <c r="B12" s="84" t="s">
        <v>56</v>
      </c>
    </row>
    <row r="13" spans="1:2" ht="10.5" customHeight="1">
      <c r="A13" s="18"/>
      <c r="B13" s="21"/>
    </row>
    <row r="14" spans="1:2">
      <c r="A14" s="18" t="s">
        <v>18</v>
      </c>
      <c r="B14" s="86" t="s">
        <v>125</v>
      </c>
    </row>
    <row r="15" spans="1:2" ht="13.5" customHeight="1">
      <c r="A15" s="18"/>
      <c r="B15" s="21"/>
    </row>
    <row r="16" spans="1:2">
      <c r="A16" s="18" t="s">
        <v>19</v>
      </c>
      <c r="B16" s="86" t="s">
        <v>126</v>
      </c>
    </row>
    <row r="17" spans="1:2" ht="12.75" customHeight="1">
      <c r="A17" s="17"/>
      <c r="B17" s="17"/>
    </row>
    <row r="18" spans="1:2" ht="15.75">
      <c r="A18" s="22" t="s">
        <v>23</v>
      </c>
      <c r="B18" s="22" t="s">
        <v>20</v>
      </c>
    </row>
    <row r="19" spans="1:2" ht="15.75">
      <c r="A19" s="22"/>
      <c r="B19" s="22"/>
    </row>
    <row r="20" spans="1:2" ht="15.75">
      <c r="A20" s="22"/>
      <c r="B20" s="22"/>
    </row>
    <row r="21" spans="1:2" ht="4.5" customHeight="1">
      <c r="A21" s="22"/>
      <c r="B21" s="22"/>
    </row>
    <row r="22" spans="1:2" ht="15.75">
      <c r="A22" s="22" t="s">
        <v>57</v>
      </c>
      <c r="B22" s="22" t="s">
        <v>144</v>
      </c>
    </row>
    <row r="23" spans="1:2" ht="15.75">
      <c r="A23" s="22"/>
      <c r="B23" s="22"/>
    </row>
    <row r="24" spans="1:2" ht="15.75">
      <c r="A24" s="22"/>
      <c r="B24" s="22"/>
    </row>
    <row r="25" spans="1:2" ht="15.75">
      <c r="A25" s="22" t="s">
        <v>21</v>
      </c>
      <c r="B25" s="22" t="s">
        <v>20</v>
      </c>
    </row>
    <row r="26" spans="1:2" ht="15.75">
      <c r="A26" s="22"/>
      <c r="B26" s="22"/>
    </row>
    <row r="27" spans="1:2" ht="15.75">
      <c r="A27" s="22"/>
      <c r="B27" s="22"/>
    </row>
    <row r="28" spans="1:2" ht="9.75" customHeight="1">
      <c r="A28" s="23"/>
      <c r="B28" s="23"/>
    </row>
    <row r="29" spans="1:2" ht="15.75">
      <c r="A29" s="22" t="s">
        <v>22</v>
      </c>
      <c r="B29" s="22" t="s">
        <v>128</v>
      </c>
    </row>
    <row r="30" spans="1:2" ht="10.5" customHeight="1"/>
  </sheetData>
  <sheetProtection algorithmName="SHA-512" hashValue="WCbb1b68aDubzMoSYV8nQKPqAT/1KLH3QudqNB+vAms11cppHxkSSRF3bDM+4LyJPU27AsTPe54liYE3UHAREg==" saltValue="UnH+iWSaYTe0CafbGJEl2Q==" spinCount="100000" sheet="1" objects="1" scenarios="1"/>
  <mergeCells count="2">
    <mergeCell ref="A2:B2"/>
    <mergeCell ref="A3:B3"/>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D32"/>
  <sheetViews>
    <sheetView tabSelected="1" view="pageBreakPreview" zoomScaleNormal="100" zoomScaleSheetLayoutView="100" workbookViewId="0">
      <selection activeCell="C13" sqref="C13"/>
    </sheetView>
  </sheetViews>
  <sheetFormatPr defaultRowHeight="15"/>
  <cols>
    <col min="1" max="1" width="8.42578125" customWidth="1"/>
    <col min="2" max="2" width="61.7109375" customWidth="1"/>
    <col min="3" max="3" width="20.7109375" customWidth="1"/>
    <col min="4" max="4" width="13" customWidth="1"/>
  </cols>
  <sheetData>
    <row r="1" spans="1:4" ht="36" customHeight="1">
      <c r="A1" s="91" t="s">
        <v>58</v>
      </c>
      <c r="B1" s="92"/>
      <c r="C1" s="93"/>
      <c r="D1" s="3"/>
    </row>
    <row r="2" spans="1:4">
      <c r="A2" s="4"/>
      <c r="B2" s="2"/>
      <c r="C2" s="3"/>
      <c r="D2" s="3"/>
    </row>
    <row r="3" spans="1:4">
      <c r="A3" s="4"/>
      <c r="B3" s="2"/>
      <c r="C3" s="3"/>
      <c r="D3" s="3"/>
    </row>
    <row r="4" spans="1:4">
      <c r="A4" s="67" t="s">
        <v>8</v>
      </c>
      <c r="B4" s="65" t="s">
        <v>76</v>
      </c>
      <c r="C4" s="66">
        <f>'01. Pripremni radovi'!F17</f>
        <v>0</v>
      </c>
      <c r="D4" s="6"/>
    </row>
    <row r="5" spans="1:4">
      <c r="A5" s="68"/>
      <c r="B5" s="64"/>
      <c r="C5" s="60"/>
      <c r="D5" s="6"/>
    </row>
    <row r="6" spans="1:4">
      <c r="A6" s="67" t="s">
        <v>9</v>
      </c>
      <c r="B6" s="65" t="s">
        <v>3</v>
      </c>
      <c r="C6" s="66">
        <f>'02. Zemljani radovi'!F12</f>
        <v>0</v>
      </c>
      <c r="D6" s="6"/>
    </row>
    <row r="7" spans="1:4">
      <c r="A7" s="68"/>
      <c r="B7" s="64"/>
      <c r="C7" s="60"/>
      <c r="D7" s="6"/>
    </row>
    <row r="8" spans="1:4">
      <c r="A8" s="70" t="s">
        <v>10</v>
      </c>
      <c r="B8" s="65" t="s">
        <v>95</v>
      </c>
      <c r="C8" s="66">
        <f>'03. Odvodnja i betonski'!F20</f>
        <v>0</v>
      </c>
      <c r="D8" s="6"/>
    </row>
    <row r="9" spans="1:4">
      <c r="A9" s="69"/>
      <c r="B9" s="64"/>
      <c r="C9" s="60"/>
      <c r="D9" s="6"/>
    </row>
    <row r="10" spans="1:4">
      <c r="A10" s="67" t="s">
        <v>11</v>
      </c>
      <c r="B10" s="65" t="s">
        <v>53</v>
      </c>
      <c r="C10" s="66">
        <f>'04. Kolnička konstrukcija'!F19</f>
        <v>0</v>
      </c>
      <c r="D10" s="6"/>
    </row>
    <row r="11" spans="1:4">
      <c r="A11" s="68"/>
      <c r="B11" s="64"/>
      <c r="C11" s="60"/>
      <c r="D11" s="6"/>
    </row>
    <row r="12" spans="1:4">
      <c r="A12" s="67" t="s">
        <v>31</v>
      </c>
      <c r="B12" s="65" t="s">
        <v>106</v>
      </c>
      <c r="C12" s="66">
        <f>'05. Prometna signalizacija i za'!F33</f>
        <v>0</v>
      </c>
      <c r="D12" s="6"/>
    </row>
    <row r="13" spans="1:4" ht="15.75">
      <c r="A13" s="58"/>
      <c r="B13" s="59"/>
      <c r="C13" s="60"/>
      <c r="D13" s="9"/>
    </row>
    <row r="14" spans="1:4" ht="15.75">
      <c r="A14" s="58"/>
      <c r="B14" s="59"/>
      <c r="C14" s="60"/>
      <c r="D14" s="6"/>
    </row>
    <row r="15" spans="1:4" ht="15.75">
      <c r="A15" s="61"/>
      <c r="B15" s="73" t="s">
        <v>64</v>
      </c>
      <c r="C15" s="74">
        <f>SUM(C4:C12)</f>
        <v>0</v>
      </c>
      <c r="D15" s="6"/>
    </row>
    <row r="16" spans="1:4" ht="15.75">
      <c r="A16" s="61"/>
      <c r="B16" s="71"/>
      <c r="C16" s="72"/>
      <c r="D16" s="6"/>
    </row>
    <row r="17" spans="1:4" ht="15.75">
      <c r="A17" s="62"/>
      <c r="B17" s="73" t="s">
        <v>65</v>
      </c>
      <c r="C17" s="74">
        <f>0.25*C15</f>
        <v>0</v>
      </c>
      <c r="D17" s="9"/>
    </row>
    <row r="18" spans="1:4" ht="15.75">
      <c r="A18" s="62"/>
      <c r="B18" s="71"/>
      <c r="C18" s="72"/>
      <c r="D18" s="9"/>
    </row>
    <row r="19" spans="1:4" ht="15.75">
      <c r="A19" s="63"/>
      <c r="B19" s="75" t="s">
        <v>66</v>
      </c>
      <c r="C19" s="76">
        <f>C15+C17</f>
        <v>0</v>
      </c>
      <c r="D19" s="9"/>
    </row>
    <row r="20" spans="1:4">
      <c r="A20" s="10"/>
      <c r="B20" s="1"/>
      <c r="C20" s="8"/>
      <c r="D20" s="11"/>
    </row>
    <row r="21" spans="1:4">
      <c r="A21" s="10"/>
      <c r="B21" s="7"/>
      <c r="C21" s="8"/>
      <c r="D21" s="11"/>
    </row>
    <row r="22" spans="1:4" ht="16.5">
      <c r="A22" s="10"/>
      <c r="B22" s="94" t="s">
        <v>146</v>
      </c>
      <c r="C22" s="8"/>
      <c r="D22" s="11"/>
    </row>
    <row r="23" spans="1:4">
      <c r="A23" s="10"/>
      <c r="B23" s="96"/>
      <c r="C23" s="5"/>
      <c r="D23" s="6"/>
    </row>
    <row r="24" spans="1:4">
      <c r="A24" s="10"/>
      <c r="B24" s="96"/>
      <c r="C24" s="8"/>
      <c r="D24" s="11"/>
    </row>
    <row r="25" spans="1:4">
      <c r="A25" s="12"/>
      <c r="B25" s="97"/>
      <c r="C25" s="13"/>
      <c r="D25" s="14"/>
    </row>
    <row r="26" spans="1:4">
      <c r="B26" s="98"/>
    </row>
    <row r="28" spans="1:4" ht="16.5">
      <c r="B28" s="94" t="s">
        <v>145</v>
      </c>
    </row>
    <row r="29" spans="1:4">
      <c r="B29" s="98"/>
    </row>
    <row r="30" spans="1:4">
      <c r="B30" s="98"/>
    </row>
    <row r="31" spans="1:4">
      <c r="B31" s="98"/>
    </row>
    <row r="32" spans="1:4">
      <c r="B32" s="98"/>
    </row>
  </sheetData>
  <sheetProtection sheet="1" objects="1" scenarios="1"/>
  <mergeCells count="1">
    <mergeCell ref="A1:C1"/>
  </mergeCells>
  <pageMargins left="0.98425196850393704" right="0.19685039370078741" top="1.1811023622047245" bottom="1.1811023622047245" header="0.39370078740157483" footer="0.39370078740157483"/>
  <pageSetup paperSize="9" scale="99" fitToHeight="0" orientation="portrait" r:id="rId1"/>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H17"/>
  <sheetViews>
    <sheetView view="pageBreakPreview" zoomScaleNormal="100" zoomScaleSheetLayoutView="100" zoomScalePageLayoutView="115" workbookViewId="0">
      <selection activeCell="F15" sqref="F15"/>
    </sheetView>
  </sheetViews>
  <sheetFormatPr defaultRowHeight="15"/>
  <cols>
    <col min="1" max="1" width="6.7109375" customWidth="1"/>
    <col min="2" max="2" width="45.7109375" customWidth="1"/>
    <col min="3" max="3" width="5" style="53" customWidth="1"/>
    <col min="4" max="5" width="11.28515625" style="53" customWidth="1"/>
    <col min="6" max="6" width="14.42578125" customWidth="1"/>
    <col min="7" max="7" width="12.42578125" customWidth="1"/>
    <col min="8" max="8" width="10.42578125" customWidth="1"/>
  </cols>
  <sheetData>
    <row r="1" spans="1:8" ht="46.9" customHeight="1">
      <c r="A1" s="25" t="s">
        <v>29</v>
      </c>
      <c r="B1" s="25" t="s">
        <v>38</v>
      </c>
      <c r="C1" s="54" t="s">
        <v>4</v>
      </c>
      <c r="D1" s="55" t="s">
        <v>5</v>
      </c>
      <c r="E1" s="55" t="s">
        <v>6</v>
      </c>
      <c r="F1" s="55" t="s">
        <v>60</v>
      </c>
    </row>
    <row r="2" spans="1:8" s="15" customFormat="1" ht="19.899999999999999" customHeight="1">
      <c r="A2" s="45"/>
      <c r="B2" s="38"/>
      <c r="C2" s="29"/>
      <c r="D2" s="49"/>
      <c r="E2" s="49"/>
      <c r="F2" s="30"/>
    </row>
    <row r="3" spans="1:8" s="15" customFormat="1" ht="12.75">
      <c r="A3" s="78" t="s">
        <v>63</v>
      </c>
      <c r="B3" s="81" t="s">
        <v>39</v>
      </c>
      <c r="C3" s="29"/>
      <c r="D3" s="49"/>
      <c r="E3" s="49"/>
      <c r="F3" s="30"/>
    </row>
    <row r="4" spans="1:8" ht="264">
      <c r="A4" s="31"/>
      <c r="B4" s="38" t="s">
        <v>130</v>
      </c>
      <c r="C4" s="33"/>
      <c r="D4" s="50"/>
      <c r="E4" s="50"/>
      <c r="F4" s="34"/>
    </row>
    <row r="5" spans="1:8">
      <c r="A5" s="31"/>
      <c r="B5" s="35" t="s">
        <v>25</v>
      </c>
      <c r="C5" s="36" t="s">
        <v>82</v>
      </c>
      <c r="D5" s="51">
        <v>340</v>
      </c>
      <c r="E5" s="95"/>
      <c r="F5" s="79">
        <f>IF(ISNUMBER(D5),ROUND(E5*ROUND(D5,2),2),"")</f>
        <v>0</v>
      </c>
    </row>
    <row r="6" spans="1:8">
      <c r="A6" s="31"/>
      <c r="B6" s="39"/>
      <c r="C6" s="29"/>
      <c r="D6" s="49"/>
      <c r="E6" s="49"/>
      <c r="F6" s="30"/>
      <c r="G6" s="16"/>
    </row>
    <row r="7" spans="1:8" s="15" customFormat="1" ht="12.75">
      <c r="A7" s="78" t="s">
        <v>7</v>
      </c>
      <c r="B7" s="81" t="s">
        <v>83</v>
      </c>
      <c r="C7" s="29"/>
      <c r="D7" s="49"/>
      <c r="E7" s="49"/>
      <c r="F7" s="30"/>
    </row>
    <row r="8" spans="1:8" ht="180">
      <c r="A8" s="31"/>
      <c r="B8" s="38" t="s">
        <v>133</v>
      </c>
      <c r="C8" s="40"/>
      <c r="D8" s="50"/>
      <c r="E8" s="50"/>
      <c r="F8" s="34"/>
    </row>
    <row r="9" spans="1:8">
      <c r="A9" s="31"/>
      <c r="B9" s="35" t="s">
        <v>134</v>
      </c>
      <c r="C9" s="36" t="s">
        <v>1</v>
      </c>
      <c r="D9" s="51">
        <v>9</v>
      </c>
      <c r="E9" s="95"/>
      <c r="F9" s="79">
        <f>IF(ISNUMBER(D9),ROUND(E9*ROUND(D9,2),2),"")</f>
        <v>0</v>
      </c>
    </row>
    <row r="10" spans="1:8" ht="24" customHeight="1">
      <c r="A10" s="31"/>
      <c r="B10" s="39"/>
      <c r="C10" s="29"/>
      <c r="D10" s="49"/>
      <c r="E10" s="49"/>
      <c r="F10" s="30"/>
      <c r="H10" s="16"/>
    </row>
    <row r="11" spans="1:8" s="15" customFormat="1" ht="12.75">
      <c r="A11" s="78" t="s">
        <v>28</v>
      </c>
      <c r="B11" s="81" t="s">
        <v>135</v>
      </c>
      <c r="C11" s="29"/>
      <c r="D11" s="49"/>
      <c r="E11" s="49"/>
      <c r="F11" s="30"/>
    </row>
    <row r="12" spans="1:8" ht="183.6" customHeight="1">
      <c r="A12" s="31"/>
      <c r="B12" s="38" t="s">
        <v>136</v>
      </c>
      <c r="C12" s="40"/>
      <c r="D12" s="49"/>
      <c r="E12" s="49"/>
      <c r="F12" s="30"/>
    </row>
    <row r="13" spans="1:8" ht="30" customHeight="1">
      <c r="A13" s="31"/>
      <c r="B13" s="35" t="s">
        <v>84</v>
      </c>
      <c r="C13" s="36" t="s">
        <v>27</v>
      </c>
      <c r="D13" s="51">
        <v>165</v>
      </c>
      <c r="E13" s="95"/>
      <c r="F13" s="79">
        <f>IF(ISNUMBER(D13),ROUND(E13*ROUND(D13,2),2),"")</f>
        <v>0</v>
      </c>
    </row>
    <row r="14" spans="1:8" ht="41.45" customHeight="1">
      <c r="A14" s="31"/>
      <c r="B14" s="35" t="s">
        <v>85</v>
      </c>
      <c r="C14" s="36" t="s">
        <v>40</v>
      </c>
      <c r="D14" s="51">
        <v>165</v>
      </c>
      <c r="E14" s="95"/>
      <c r="F14" s="79">
        <f>IF(ISNUMBER(D14),ROUND(E14*ROUND(D14,2),2),"")</f>
        <v>0</v>
      </c>
    </row>
    <row r="15" spans="1:8" ht="31.9" customHeight="1">
      <c r="A15" s="31"/>
      <c r="B15" s="35" t="s">
        <v>137</v>
      </c>
      <c r="C15" s="36" t="s">
        <v>40</v>
      </c>
      <c r="D15" s="51">
        <v>38.5</v>
      </c>
      <c r="E15" s="95"/>
      <c r="F15" s="79">
        <f>IF(ISNUMBER(D15),ROUND(E15*ROUND(D15,2),2),"")</f>
        <v>0</v>
      </c>
    </row>
    <row r="16" spans="1:8" ht="15.75" thickBot="1">
      <c r="A16" s="46"/>
      <c r="B16" s="32"/>
      <c r="C16" s="40"/>
      <c r="D16" s="49"/>
      <c r="E16" s="49"/>
      <c r="F16" s="30"/>
    </row>
    <row r="17" spans="1:6" ht="15.75" thickBot="1">
      <c r="A17" s="47"/>
      <c r="B17" s="41" t="s">
        <v>51</v>
      </c>
      <c r="C17" s="42"/>
      <c r="D17" s="52"/>
      <c r="E17" s="43" t="s">
        <v>2</v>
      </c>
      <c r="F17" s="44">
        <f>SUM(F2:F15)</f>
        <v>0</v>
      </c>
    </row>
  </sheetData>
  <sheetProtection sheet="1" objects="1" scenarios="1"/>
  <pageMargins left="0.98425196850393704" right="0.19685039370078741" top="0.78740157480314965" bottom="0.59055118110236227" header="0.39370078740157483" footer="0.39370078740157483"/>
  <pageSetup paperSize="9" scale="95" fitToHeight="0" orientation="portrait" r:id="rId1"/>
  <rowBreaks count="1" manualBreakCount="1">
    <brk id="9" max="5" man="1"/>
  </row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A1:J12"/>
  <sheetViews>
    <sheetView view="pageBreakPreview" zoomScaleNormal="100" zoomScaleSheetLayoutView="100" workbookViewId="0">
      <pane ySplit="1" topLeftCell="A2" activePane="bottomLeft" state="frozen"/>
      <selection activeCell="G21" sqref="G21"/>
      <selection pane="bottomLeft" activeCell="F10" sqref="F10"/>
    </sheetView>
  </sheetViews>
  <sheetFormatPr defaultRowHeight="15"/>
  <cols>
    <col min="1" max="1" width="6.7109375" customWidth="1"/>
    <col min="2" max="2" width="45.7109375" customWidth="1"/>
    <col min="3" max="3" width="5" style="53" customWidth="1"/>
    <col min="4" max="5" width="11.28515625" style="53" customWidth="1"/>
    <col min="6" max="6" width="14.85546875" customWidth="1"/>
    <col min="7" max="7" width="12.42578125" customWidth="1"/>
    <col min="8" max="8" width="10.42578125" customWidth="1"/>
  </cols>
  <sheetData>
    <row r="1" spans="1:10" ht="36" customHeight="1">
      <c r="A1" s="25" t="s">
        <v>30</v>
      </c>
      <c r="B1" s="25" t="s">
        <v>32</v>
      </c>
      <c r="C1" s="54" t="s">
        <v>4</v>
      </c>
      <c r="D1" s="55" t="s">
        <v>5</v>
      </c>
      <c r="E1" s="55" t="s">
        <v>6</v>
      </c>
      <c r="F1" s="55" t="s">
        <v>60</v>
      </c>
    </row>
    <row r="2" spans="1:10">
      <c r="A2" s="48"/>
      <c r="B2" s="80"/>
      <c r="C2" s="36"/>
      <c r="D2" s="36"/>
      <c r="E2" s="36"/>
      <c r="F2" s="26"/>
    </row>
    <row r="3" spans="1:10" s="15" customFormat="1" ht="12.75">
      <c r="A3" s="78" t="s">
        <v>26</v>
      </c>
      <c r="B3" s="81" t="s">
        <v>33</v>
      </c>
      <c r="C3" s="29"/>
      <c r="D3" s="49"/>
      <c r="E3" s="49"/>
      <c r="F3" s="30"/>
    </row>
    <row r="4" spans="1:10" ht="252">
      <c r="A4" s="31"/>
      <c r="B4" s="38" t="s">
        <v>131</v>
      </c>
      <c r="C4" s="33"/>
      <c r="D4" s="50"/>
      <c r="E4" s="50"/>
      <c r="F4" s="34"/>
    </row>
    <row r="5" spans="1:10" ht="108">
      <c r="A5" s="31"/>
      <c r="B5" s="38" t="s">
        <v>132</v>
      </c>
      <c r="C5" s="33"/>
      <c r="D5" s="50"/>
      <c r="E5" s="50"/>
      <c r="F5" s="34"/>
    </row>
    <row r="6" spans="1:10">
      <c r="A6" s="31"/>
      <c r="B6" s="35" t="s">
        <v>25</v>
      </c>
      <c r="C6" s="36" t="s">
        <v>35</v>
      </c>
      <c r="D6" s="51">
        <v>521</v>
      </c>
      <c r="E6" s="95"/>
      <c r="F6" s="79">
        <f>IF(ISNUMBER(D6),ROUND(E6*ROUND(D6,2),2),"")</f>
        <v>0</v>
      </c>
    </row>
    <row r="7" spans="1:10">
      <c r="A7" s="31"/>
      <c r="B7" s="39"/>
      <c r="C7" s="29"/>
      <c r="D7" s="49"/>
      <c r="E7" s="49"/>
      <c r="F7" s="30"/>
      <c r="G7" s="16"/>
    </row>
    <row r="8" spans="1:10" s="15" customFormat="1" ht="12.75">
      <c r="A8" s="78" t="s">
        <v>12</v>
      </c>
      <c r="B8" s="81" t="s">
        <v>86</v>
      </c>
      <c r="C8" s="29"/>
      <c r="D8" s="49"/>
      <c r="E8" s="49"/>
      <c r="F8" s="30"/>
    </row>
    <row r="9" spans="1:10" s="24" customFormat="1" ht="156">
      <c r="A9" s="31"/>
      <c r="B9" s="38" t="s">
        <v>142</v>
      </c>
      <c r="C9" s="40"/>
      <c r="D9" s="82"/>
      <c r="E9" s="49"/>
      <c r="F9" s="30"/>
      <c r="H9"/>
      <c r="I9"/>
      <c r="J9"/>
    </row>
    <row r="10" spans="1:10" ht="16.5" customHeight="1">
      <c r="A10" s="31"/>
      <c r="B10" s="35" t="s">
        <v>61</v>
      </c>
      <c r="C10" s="36" t="s">
        <v>24</v>
      </c>
      <c r="D10" s="51">
        <v>785</v>
      </c>
      <c r="E10" s="95"/>
      <c r="F10" s="79">
        <f>IF(ISNUMBER(D10),ROUND(E10*ROUND(D10,2),2),"")</f>
        <v>0</v>
      </c>
    </row>
    <row r="11" spans="1:10" ht="15.75" thickBot="1">
      <c r="A11" s="46"/>
      <c r="B11" s="32"/>
      <c r="C11" s="40"/>
      <c r="D11" s="49"/>
      <c r="E11" s="49"/>
      <c r="F11" s="30"/>
    </row>
    <row r="12" spans="1:10" ht="15.75" thickBot="1">
      <c r="A12" s="47"/>
      <c r="B12" s="41" t="s">
        <v>36</v>
      </c>
      <c r="C12" s="42"/>
      <c r="D12" s="52"/>
      <c r="E12" s="43" t="s">
        <v>2</v>
      </c>
      <c r="F12" s="44">
        <f>SUM(F3:F10)</f>
        <v>0</v>
      </c>
    </row>
  </sheetData>
  <sheetProtection sheet="1" objects="1" scenarios="1"/>
  <phoneticPr fontId="16" type="noConversion"/>
  <pageMargins left="0.98425196850393704" right="0.19685039370078741" top="0.78740157480314965" bottom="0.59055118110236227" header="0.39370078740157483" footer="0.39370078740157483"/>
  <pageSetup paperSize="9" scale="95" fitToHeight="0" orientation="portrait" r:id="rId1"/>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pageSetUpPr fitToPage="1"/>
  </sheetPr>
  <dimension ref="A1:F20"/>
  <sheetViews>
    <sheetView view="pageBreakPreview" zoomScaleNormal="100" zoomScaleSheetLayoutView="100" workbookViewId="0">
      <pane ySplit="1" topLeftCell="A2" activePane="bottomLeft" state="frozen"/>
      <selection activeCell="G21" sqref="G21"/>
      <selection pane="bottomLeft" activeCell="E18" sqref="E18"/>
    </sheetView>
  </sheetViews>
  <sheetFormatPr defaultRowHeight="15"/>
  <cols>
    <col min="1" max="1" width="6.7109375" customWidth="1"/>
    <col min="2" max="2" width="45.7109375" customWidth="1"/>
    <col min="3" max="3" width="5" style="53" customWidth="1"/>
    <col min="4" max="5" width="11.28515625" style="53" customWidth="1"/>
    <col min="6" max="6" width="14.42578125" customWidth="1"/>
    <col min="7" max="7" width="12.42578125" customWidth="1"/>
    <col min="8" max="8" width="10.42578125" customWidth="1"/>
  </cols>
  <sheetData>
    <row r="1" spans="1:6" ht="31.9" customHeight="1">
      <c r="A1" s="25" t="s">
        <v>37</v>
      </c>
      <c r="B1" s="25" t="s">
        <v>94</v>
      </c>
      <c r="C1" s="54" t="s">
        <v>4</v>
      </c>
      <c r="D1" s="55" t="s">
        <v>5</v>
      </c>
      <c r="E1" s="55" t="s">
        <v>6</v>
      </c>
      <c r="F1" s="55" t="s">
        <v>60</v>
      </c>
    </row>
    <row r="2" spans="1:6">
      <c r="A2" s="48"/>
      <c r="B2" s="56"/>
      <c r="C2" s="36"/>
      <c r="D2" s="36"/>
      <c r="E2" s="36"/>
      <c r="F2" s="26"/>
    </row>
    <row r="3" spans="1:6" s="15" customFormat="1" ht="24">
      <c r="A3" s="78" t="s">
        <v>52</v>
      </c>
      <c r="B3" s="81" t="s">
        <v>72</v>
      </c>
      <c r="C3" s="29"/>
      <c r="D3" s="49"/>
      <c r="E3" s="49"/>
      <c r="F3" s="30"/>
    </row>
    <row r="4" spans="1:6" ht="240">
      <c r="A4" s="31"/>
      <c r="B4" s="38" t="s">
        <v>121</v>
      </c>
      <c r="C4" s="33"/>
      <c r="D4" s="50"/>
      <c r="E4" s="50"/>
      <c r="F4" s="34"/>
    </row>
    <row r="5" spans="1:6">
      <c r="A5" s="31"/>
      <c r="B5" s="35" t="s">
        <v>87</v>
      </c>
      <c r="C5" s="36" t="s">
        <v>88</v>
      </c>
      <c r="D5" s="51">
        <v>3</v>
      </c>
      <c r="E5" s="95"/>
      <c r="F5" s="79">
        <f t="shared" ref="F5" si="0">D5*E5</f>
        <v>0</v>
      </c>
    </row>
    <row r="6" spans="1:6">
      <c r="A6" s="31"/>
      <c r="B6" s="35"/>
      <c r="C6" s="36"/>
      <c r="D6" s="51"/>
      <c r="E6" s="51"/>
      <c r="F6" s="79"/>
    </row>
    <row r="7" spans="1:6">
      <c r="A7" s="78" t="s">
        <v>97</v>
      </c>
      <c r="B7" s="81" t="s">
        <v>77</v>
      </c>
      <c r="C7" s="36"/>
      <c r="D7" s="51"/>
      <c r="E7" s="51"/>
      <c r="F7" s="37"/>
    </row>
    <row r="8" spans="1:6" ht="180">
      <c r="A8" s="31"/>
      <c r="B8" s="38" t="s">
        <v>99</v>
      </c>
      <c r="C8" s="36"/>
      <c r="D8" s="51"/>
      <c r="E8" s="51"/>
      <c r="F8" s="37"/>
    </row>
    <row r="9" spans="1:6">
      <c r="A9" s="31"/>
      <c r="B9" s="35" t="s">
        <v>62</v>
      </c>
      <c r="C9" s="36" t="s">
        <v>27</v>
      </c>
      <c r="D9" s="51">
        <v>162.5</v>
      </c>
      <c r="E9" s="95"/>
      <c r="F9" s="79">
        <f t="shared" ref="F9:F10" si="1">D9*E9</f>
        <v>0</v>
      </c>
    </row>
    <row r="10" spans="1:6">
      <c r="A10" s="31"/>
      <c r="B10" s="35" t="s">
        <v>78</v>
      </c>
      <c r="C10" s="36" t="s">
        <v>27</v>
      </c>
      <c r="D10" s="51">
        <v>175</v>
      </c>
      <c r="E10" s="95"/>
      <c r="F10" s="79">
        <f t="shared" si="1"/>
        <v>0</v>
      </c>
    </row>
    <row r="11" spans="1:6" ht="10.15" customHeight="1">
      <c r="A11" s="31"/>
      <c r="B11" s="35"/>
      <c r="C11" s="36"/>
      <c r="D11" s="51"/>
      <c r="E11" s="51"/>
      <c r="F11" s="37"/>
    </row>
    <row r="12" spans="1:6">
      <c r="A12" s="78" t="s">
        <v>98</v>
      </c>
      <c r="B12" s="81" t="s">
        <v>74</v>
      </c>
      <c r="C12" s="36"/>
      <c r="D12" s="51"/>
      <c r="E12" s="51"/>
      <c r="F12" s="37"/>
    </row>
    <row r="13" spans="1:6" ht="216">
      <c r="A13" s="31"/>
      <c r="B13" s="38" t="s">
        <v>138</v>
      </c>
      <c r="C13" s="36"/>
      <c r="D13" s="51"/>
      <c r="E13" s="51"/>
      <c r="F13" s="37"/>
    </row>
    <row r="14" spans="1:6">
      <c r="A14" s="31"/>
      <c r="B14" s="35" t="s">
        <v>75</v>
      </c>
      <c r="C14" s="36" t="s">
        <v>24</v>
      </c>
      <c r="D14" s="51">
        <v>282.5</v>
      </c>
      <c r="E14" s="95"/>
      <c r="F14" s="79">
        <f>IF(ISNUMBER(D14),ROUND(E14*ROUND(D14,2),2),"")</f>
        <v>0</v>
      </c>
    </row>
    <row r="15" spans="1:6" ht="33" customHeight="1">
      <c r="A15" s="31"/>
      <c r="B15" s="35"/>
      <c r="C15" s="36"/>
      <c r="D15" s="51"/>
      <c r="E15" s="51"/>
      <c r="F15" s="79"/>
    </row>
    <row r="16" spans="1:6">
      <c r="A16" s="78" t="s">
        <v>139</v>
      </c>
      <c r="B16" s="81" t="s">
        <v>140</v>
      </c>
      <c r="C16" s="36"/>
      <c r="D16" s="51"/>
      <c r="E16" s="51"/>
      <c r="F16" s="37"/>
    </row>
    <row r="17" spans="1:6" ht="108">
      <c r="A17" s="31"/>
      <c r="B17" s="38" t="s">
        <v>141</v>
      </c>
      <c r="C17" s="36"/>
      <c r="D17" s="51"/>
      <c r="E17" s="51"/>
      <c r="F17" s="37"/>
    </row>
    <row r="18" spans="1:6">
      <c r="A18" s="31"/>
      <c r="B18" s="35"/>
      <c r="C18" s="36" t="s">
        <v>1</v>
      </c>
      <c r="D18" s="51">
        <v>1</v>
      </c>
      <c r="E18" s="95"/>
      <c r="F18" s="79">
        <f>IF(ISNUMBER(D18),ROUND(E18*ROUND(D18,2),2),"")</f>
        <v>0</v>
      </c>
    </row>
    <row r="19" spans="1:6" ht="15.75" thickBot="1">
      <c r="A19" s="31"/>
      <c r="B19" s="35"/>
      <c r="C19" s="36"/>
      <c r="D19" s="51"/>
      <c r="E19" s="51"/>
      <c r="F19" s="79"/>
    </row>
    <row r="20" spans="1:6" ht="15.75" thickBot="1">
      <c r="A20" s="47"/>
      <c r="B20" s="41" t="s">
        <v>96</v>
      </c>
      <c r="C20" s="42"/>
      <c r="D20" s="52"/>
      <c r="E20" s="43" t="s">
        <v>2</v>
      </c>
      <c r="F20" s="44">
        <f>SUM(F3:F18)</f>
        <v>0</v>
      </c>
    </row>
  </sheetData>
  <sheetProtection sheet="1" objects="1" scenarios="1"/>
  <pageMargins left="0.98425196850393704" right="0.19685039370078741" top="0.78740157480314965" bottom="0.59055118110236227" header="0.39370078740157483" footer="0.39370078740157483"/>
  <pageSetup paperSize="9" scale="95" fitToHeight="0" orientation="portrait" r:id="rId1"/>
  <rowBreaks count="1" manualBreakCount="1">
    <brk id="10" max="5" man="1"/>
  </row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pageSetUpPr fitToPage="1"/>
  </sheetPr>
  <dimension ref="A1:O19"/>
  <sheetViews>
    <sheetView view="pageBreakPreview" zoomScaleNormal="100" zoomScaleSheetLayoutView="100" workbookViewId="0">
      <pane ySplit="1" topLeftCell="A2" activePane="bottomLeft" state="frozen"/>
      <selection activeCell="G21" sqref="G21"/>
      <selection pane="bottomLeft" activeCell="E5" sqref="E5"/>
    </sheetView>
  </sheetViews>
  <sheetFormatPr defaultRowHeight="15"/>
  <cols>
    <col min="1" max="1" width="6.7109375" customWidth="1"/>
    <col min="2" max="2" width="45.7109375" customWidth="1"/>
    <col min="3" max="3" width="5" style="53" customWidth="1"/>
    <col min="4" max="5" width="11.28515625" style="53" customWidth="1"/>
    <col min="6" max="6" width="15" customWidth="1"/>
    <col min="7" max="7" width="12.42578125" customWidth="1"/>
    <col min="8" max="8" width="10.42578125" customWidth="1"/>
  </cols>
  <sheetData>
    <row r="1" spans="1:15" ht="36" customHeight="1">
      <c r="A1" s="25" t="s">
        <v>41</v>
      </c>
      <c r="B1" s="25" t="s">
        <v>42</v>
      </c>
      <c r="C1" s="54" t="s">
        <v>4</v>
      </c>
      <c r="D1" s="55" t="s">
        <v>5</v>
      </c>
      <c r="E1" s="55" t="s">
        <v>6</v>
      </c>
      <c r="F1" s="55" t="s">
        <v>60</v>
      </c>
    </row>
    <row r="2" spans="1:15" s="15" customFormat="1" ht="12.75">
      <c r="A2" s="45"/>
      <c r="B2" s="38"/>
      <c r="C2" s="29"/>
      <c r="D2" s="49"/>
      <c r="E2" s="49"/>
      <c r="F2" s="30"/>
    </row>
    <row r="3" spans="1:15" s="15" customFormat="1" ht="12.75">
      <c r="A3" s="78" t="s">
        <v>43</v>
      </c>
      <c r="B3" s="81" t="s">
        <v>34</v>
      </c>
      <c r="C3" s="36"/>
      <c r="D3" s="51"/>
      <c r="E3" s="51"/>
      <c r="F3" s="37"/>
    </row>
    <row r="4" spans="1:15" ht="156">
      <c r="A4" s="31"/>
      <c r="B4" s="38" t="s">
        <v>89</v>
      </c>
      <c r="C4" s="36"/>
      <c r="D4" s="51"/>
      <c r="E4" s="51"/>
      <c r="F4" s="37"/>
      <c r="I4" s="29"/>
      <c r="J4" s="27"/>
      <c r="K4" s="28"/>
      <c r="L4" s="29"/>
      <c r="M4" s="49"/>
      <c r="N4" s="49"/>
      <c r="O4" s="30"/>
    </row>
    <row r="5" spans="1:15">
      <c r="A5" s="31"/>
      <c r="B5" s="35" t="s">
        <v>90</v>
      </c>
      <c r="C5" s="36" t="s">
        <v>35</v>
      </c>
      <c r="D5" s="51">
        <v>511.5</v>
      </c>
      <c r="E5" s="95"/>
      <c r="F5" s="79">
        <f>IF(ISNUMBER(D5),ROUND(E5*ROUND(D5,2),2),"")</f>
        <v>0</v>
      </c>
    </row>
    <row r="6" spans="1:15">
      <c r="A6" s="31"/>
      <c r="B6" s="35"/>
      <c r="C6" s="36"/>
      <c r="D6" s="51"/>
      <c r="E6" s="51"/>
      <c r="F6" s="79"/>
    </row>
    <row r="7" spans="1:15" s="15" customFormat="1" ht="12.75">
      <c r="A7" s="78" t="s">
        <v>44</v>
      </c>
      <c r="B7" s="81" t="s">
        <v>91</v>
      </c>
      <c r="C7" s="36"/>
      <c r="D7" s="51"/>
      <c r="E7" s="51"/>
      <c r="F7" s="37"/>
    </row>
    <row r="8" spans="1:15" ht="51" customHeight="1">
      <c r="A8" s="31"/>
      <c r="B8" s="38" t="s">
        <v>92</v>
      </c>
      <c r="C8" s="36"/>
      <c r="D8" s="51"/>
      <c r="E8" s="51"/>
      <c r="F8" s="79"/>
    </row>
    <row r="9" spans="1:15" ht="24">
      <c r="A9" s="31"/>
      <c r="B9" s="35" t="s">
        <v>79</v>
      </c>
      <c r="C9" s="36" t="s">
        <v>40</v>
      </c>
      <c r="D9" s="51">
        <v>1245</v>
      </c>
      <c r="E9" s="95"/>
      <c r="F9" s="79">
        <f>IF(ISNUMBER(D9),ROUND(E9*ROUND(D9,2),2),"")</f>
        <v>0</v>
      </c>
    </row>
    <row r="10" spans="1:15" ht="16.5" customHeight="1">
      <c r="A10" s="31"/>
      <c r="B10" s="35"/>
      <c r="C10" s="36"/>
      <c r="D10" s="51"/>
      <c r="E10" s="51"/>
      <c r="F10" s="37"/>
    </row>
    <row r="11" spans="1:15" ht="16.5" customHeight="1">
      <c r="A11" s="78" t="s">
        <v>67</v>
      </c>
      <c r="B11" s="81" t="s">
        <v>102</v>
      </c>
      <c r="C11" s="29"/>
      <c r="D11" s="49"/>
      <c r="E11" s="49"/>
      <c r="F11" s="30"/>
    </row>
    <row r="12" spans="1:15" ht="168">
      <c r="A12" s="31"/>
      <c r="B12" s="99" t="s">
        <v>103</v>
      </c>
      <c r="C12" s="33"/>
      <c r="D12" s="50"/>
      <c r="E12" s="50"/>
      <c r="F12" s="34"/>
    </row>
    <row r="13" spans="1:15" ht="16.5" customHeight="1">
      <c r="A13" s="31"/>
      <c r="B13" s="35" t="s">
        <v>101</v>
      </c>
      <c r="C13" s="36" t="s">
        <v>40</v>
      </c>
      <c r="D13" s="51">
        <v>653.70000000000005</v>
      </c>
      <c r="E13" s="95"/>
      <c r="F13" s="79">
        <f>IF(ISNUMBER(D13),ROUND(E13*ROUND(D13,2),2),"")</f>
        <v>0</v>
      </c>
    </row>
    <row r="14" spans="1:15" ht="16.5" customHeight="1">
      <c r="A14" s="31"/>
      <c r="B14" s="35"/>
      <c r="C14" s="36"/>
      <c r="D14" s="51"/>
      <c r="E14" s="51"/>
      <c r="F14" s="37"/>
    </row>
    <row r="15" spans="1:15" s="15" customFormat="1" ht="12.75">
      <c r="A15" s="78" t="s">
        <v>81</v>
      </c>
      <c r="B15" s="81" t="s">
        <v>100</v>
      </c>
      <c r="C15" s="29"/>
      <c r="D15" s="49"/>
      <c r="E15" s="49"/>
      <c r="F15" s="30"/>
    </row>
    <row r="16" spans="1:15" ht="135.75" customHeight="1">
      <c r="A16" s="31"/>
      <c r="B16" s="99" t="s">
        <v>80</v>
      </c>
      <c r="C16" s="33"/>
      <c r="D16" s="50"/>
      <c r="E16" s="50"/>
      <c r="F16" s="34"/>
    </row>
    <row r="17" spans="1:6" ht="16.5" customHeight="1">
      <c r="A17" s="31"/>
      <c r="B17" s="35" t="s">
        <v>104</v>
      </c>
      <c r="C17" s="36" t="s">
        <v>40</v>
      </c>
      <c r="D17" s="51">
        <v>1820.7</v>
      </c>
      <c r="E17" s="95"/>
      <c r="F17" s="79">
        <f>IF(ISNUMBER(D17),ROUND(E17*ROUND(D17,2),2),"")</f>
        <v>0</v>
      </c>
    </row>
    <row r="18" spans="1:6" ht="15.75" thickBot="1">
      <c r="A18" s="46"/>
      <c r="B18" s="32"/>
      <c r="C18" s="40"/>
      <c r="D18" s="49"/>
      <c r="E18" s="49"/>
      <c r="F18" s="30"/>
    </row>
    <row r="19" spans="1:6" ht="15.75" thickBot="1">
      <c r="A19" s="47"/>
      <c r="B19" s="41" t="s">
        <v>45</v>
      </c>
      <c r="C19" s="42"/>
      <c r="D19" s="52"/>
      <c r="E19" s="43" t="s">
        <v>2</v>
      </c>
      <c r="F19" s="44">
        <f>SUM(F5:F17)</f>
        <v>0</v>
      </c>
    </row>
  </sheetData>
  <sheetProtection sheet="1" objects="1" scenarios="1"/>
  <pageMargins left="0.98425196850393704" right="0.19685039370078741" top="0.78740157480314965" bottom="0.59055118110236227" header="0.39370078740157483" footer="0.39370078740157483"/>
  <pageSetup paperSize="9" scale="95" fitToHeight="0" orientation="portrait" r:id="rId1"/>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pageSetUpPr fitToPage="1"/>
  </sheetPr>
  <dimension ref="A1:G33"/>
  <sheetViews>
    <sheetView view="pageBreakPreview" zoomScaleNormal="100" zoomScaleSheetLayoutView="100" workbookViewId="0">
      <pane ySplit="1" topLeftCell="A2" activePane="bottomLeft" state="frozen"/>
      <selection activeCell="G21" sqref="G21"/>
      <selection pane="bottomLeft" activeCell="F5" sqref="F5"/>
    </sheetView>
  </sheetViews>
  <sheetFormatPr defaultRowHeight="15"/>
  <cols>
    <col min="1" max="1" width="8.28515625" bestFit="1" customWidth="1"/>
    <col min="2" max="2" width="45.7109375" customWidth="1"/>
    <col min="3" max="3" width="6.28515625" style="53" bestFit="1" customWidth="1"/>
    <col min="4" max="5" width="11.28515625" style="53" customWidth="1"/>
    <col min="6" max="6" width="14.42578125" customWidth="1"/>
    <col min="7" max="7" width="12.42578125" customWidth="1"/>
    <col min="8" max="8" width="10.42578125" customWidth="1"/>
  </cols>
  <sheetData>
    <row r="1" spans="1:6" ht="36" customHeight="1">
      <c r="A1" s="25" t="s">
        <v>68</v>
      </c>
      <c r="B1" s="25" t="s">
        <v>105</v>
      </c>
      <c r="C1" s="54" t="s">
        <v>4</v>
      </c>
      <c r="D1" s="55" t="s">
        <v>5</v>
      </c>
      <c r="E1" s="55" t="s">
        <v>6</v>
      </c>
      <c r="F1" s="55" t="s">
        <v>60</v>
      </c>
    </row>
    <row r="2" spans="1:6" s="15" customFormat="1" ht="12.75">
      <c r="A2" s="45"/>
      <c r="B2" s="38"/>
      <c r="C2" s="29"/>
      <c r="D2" s="49"/>
      <c r="E2" s="49"/>
      <c r="F2" s="30"/>
    </row>
    <row r="3" spans="1:6" ht="191.25">
      <c r="A3" s="45"/>
      <c r="B3" s="77" t="s">
        <v>93</v>
      </c>
      <c r="C3" s="29"/>
      <c r="D3" s="49"/>
      <c r="E3" s="49"/>
      <c r="F3" s="30"/>
    </row>
    <row r="4" spans="1:6">
      <c r="A4" s="78" t="s">
        <v>69</v>
      </c>
      <c r="B4" s="81" t="s">
        <v>108</v>
      </c>
      <c r="C4" s="29"/>
      <c r="D4" s="49"/>
      <c r="E4" s="49"/>
      <c r="F4" s="30"/>
    </row>
    <row r="5" spans="1:6" ht="126.75" customHeight="1">
      <c r="A5" s="45"/>
      <c r="B5" s="38" t="s">
        <v>109</v>
      </c>
      <c r="C5" s="29"/>
      <c r="D5" s="49"/>
      <c r="E5" s="49"/>
      <c r="F5" s="30"/>
    </row>
    <row r="6" spans="1:6">
      <c r="A6" s="31"/>
      <c r="B6" s="35" t="s">
        <v>54</v>
      </c>
      <c r="C6" s="36" t="s">
        <v>1</v>
      </c>
      <c r="D6" s="51">
        <v>2</v>
      </c>
      <c r="E6" s="95"/>
      <c r="F6" s="79">
        <f>IF(ISNUMBER(D6),ROUND(E6*ROUND(D6,2),2),"")</f>
        <v>0</v>
      </c>
    </row>
    <row r="7" spans="1:6">
      <c r="A7" s="31"/>
      <c r="B7" s="35" t="s">
        <v>107</v>
      </c>
      <c r="C7" s="36" t="s">
        <v>1</v>
      </c>
      <c r="D7" s="51">
        <v>3</v>
      </c>
      <c r="E7" s="95"/>
      <c r="F7" s="79">
        <f>IF(ISNUMBER(D7),ROUND(E7*ROUND(D7,2),2),"")</f>
        <v>0</v>
      </c>
    </row>
    <row r="8" spans="1:6">
      <c r="A8" s="31"/>
      <c r="B8" s="35" t="s">
        <v>110</v>
      </c>
      <c r="C8" s="36" t="s">
        <v>1</v>
      </c>
      <c r="D8" s="51">
        <f>1+H8</f>
        <v>1</v>
      </c>
      <c r="E8" s="95"/>
      <c r="F8" s="79">
        <f t="shared" ref="F8:F10" si="0">IF(ISNUMBER(D8),ROUND(E8*ROUND(D8,2),2),"")</f>
        <v>0</v>
      </c>
    </row>
    <row r="9" spans="1:6">
      <c r="A9" s="31"/>
      <c r="B9" s="35" t="s">
        <v>116</v>
      </c>
      <c r="C9" s="36" t="s">
        <v>1</v>
      </c>
      <c r="D9" s="51">
        <v>1</v>
      </c>
      <c r="E9" s="95"/>
      <c r="F9" s="79">
        <f t="shared" si="0"/>
        <v>0</v>
      </c>
    </row>
    <row r="10" spans="1:6" ht="36">
      <c r="A10" s="31"/>
      <c r="B10" s="35" t="s">
        <v>117</v>
      </c>
      <c r="C10" s="36" t="s">
        <v>1</v>
      </c>
      <c r="D10" s="51">
        <v>1</v>
      </c>
      <c r="E10" s="95"/>
      <c r="F10" s="79">
        <f t="shared" si="0"/>
        <v>0</v>
      </c>
    </row>
    <row r="11" spans="1:6">
      <c r="A11" s="31"/>
      <c r="B11" s="35"/>
      <c r="C11" s="36"/>
      <c r="D11" s="51"/>
      <c r="E11" s="51"/>
      <c r="F11" s="79"/>
    </row>
    <row r="12" spans="1:6" ht="14.25" customHeight="1">
      <c r="A12" s="78" t="s">
        <v>70</v>
      </c>
      <c r="B12" s="81" t="s">
        <v>47</v>
      </c>
      <c r="C12" s="29"/>
      <c r="D12" s="49"/>
      <c r="E12" s="49"/>
      <c r="F12" s="30"/>
    </row>
    <row r="13" spans="1:6" ht="120">
      <c r="A13" s="31"/>
      <c r="B13" s="38" t="s">
        <v>111</v>
      </c>
      <c r="C13" s="33"/>
      <c r="D13" s="50"/>
      <c r="E13" s="50"/>
      <c r="F13" s="34"/>
    </row>
    <row r="14" spans="1:6">
      <c r="A14" s="31"/>
      <c r="B14" s="38"/>
      <c r="C14" s="33"/>
      <c r="D14" s="50"/>
      <c r="E14" s="50"/>
      <c r="F14" s="34"/>
    </row>
    <row r="15" spans="1:6">
      <c r="A15" s="78" t="s">
        <v>71</v>
      </c>
      <c r="B15" s="81" t="s">
        <v>46</v>
      </c>
      <c r="C15" s="29"/>
      <c r="D15" s="49"/>
      <c r="E15" s="49"/>
      <c r="F15" s="30"/>
    </row>
    <row r="16" spans="1:6" ht="48.6" customHeight="1">
      <c r="A16" s="31"/>
      <c r="B16" s="38" t="s">
        <v>59</v>
      </c>
      <c r="C16" s="40"/>
      <c r="D16" s="50"/>
      <c r="E16" s="50"/>
      <c r="F16" s="34"/>
    </row>
    <row r="17" spans="1:7" ht="24">
      <c r="A17" s="31"/>
      <c r="B17" s="35" t="s">
        <v>113</v>
      </c>
      <c r="C17" s="36" t="s">
        <v>27</v>
      </c>
      <c r="D17" s="51">
        <v>155</v>
      </c>
      <c r="E17" s="95"/>
      <c r="F17" s="79">
        <f t="shared" ref="F17:F18" si="1">IF(ISNUMBER(D17),ROUND(E17*ROUND(D17,2),2),"")</f>
        <v>0</v>
      </c>
    </row>
    <row r="18" spans="1:7">
      <c r="A18" s="31"/>
      <c r="B18" s="35" t="s">
        <v>112</v>
      </c>
      <c r="C18" s="36" t="s">
        <v>27</v>
      </c>
      <c r="D18" s="51">
        <v>285</v>
      </c>
      <c r="E18" s="95"/>
      <c r="F18" s="79">
        <f t="shared" si="1"/>
        <v>0</v>
      </c>
    </row>
    <row r="19" spans="1:7">
      <c r="A19" s="31"/>
      <c r="B19" s="35"/>
      <c r="C19" s="36"/>
      <c r="D19" s="51"/>
      <c r="E19" s="51"/>
      <c r="F19" s="37"/>
    </row>
    <row r="20" spans="1:7">
      <c r="A20" s="78" t="s">
        <v>48</v>
      </c>
      <c r="B20" s="81" t="s">
        <v>49</v>
      </c>
      <c r="C20" s="29"/>
      <c r="D20" s="49"/>
      <c r="E20" s="49"/>
      <c r="F20" s="30"/>
    </row>
    <row r="21" spans="1:7" ht="48">
      <c r="A21" s="31"/>
      <c r="B21" s="38" t="s">
        <v>55</v>
      </c>
      <c r="C21" s="36"/>
      <c r="D21" s="51"/>
      <c r="E21" s="51"/>
      <c r="F21" s="37"/>
    </row>
    <row r="22" spans="1:7" ht="27.6" customHeight="1">
      <c r="A22" s="31"/>
      <c r="B22" s="35" t="s">
        <v>123</v>
      </c>
      <c r="C22" s="36" t="s">
        <v>73</v>
      </c>
      <c r="D22" s="51">
        <v>11</v>
      </c>
      <c r="E22" s="95"/>
      <c r="F22" s="79">
        <f t="shared" ref="F22:F27" si="2">IF(ISNUMBER(D22),ROUND(E22*ROUND(D22,2),2),"")</f>
        <v>0</v>
      </c>
    </row>
    <row r="23" spans="1:7" ht="24" customHeight="1">
      <c r="A23" s="31"/>
      <c r="B23" s="35" t="s">
        <v>120</v>
      </c>
      <c r="C23" s="36" t="s">
        <v>82</v>
      </c>
      <c r="D23" s="51">
        <v>6</v>
      </c>
      <c r="E23" s="95"/>
      <c r="F23" s="79">
        <f t="shared" si="2"/>
        <v>0</v>
      </c>
    </row>
    <row r="24" spans="1:7" ht="24">
      <c r="A24" s="31"/>
      <c r="B24" s="35" t="s">
        <v>122</v>
      </c>
      <c r="C24" s="36" t="s">
        <v>73</v>
      </c>
      <c r="D24" s="51">
        <v>17.5</v>
      </c>
      <c r="E24" s="95"/>
      <c r="F24" s="79">
        <f t="shared" si="2"/>
        <v>0</v>
      </c>
    </row>
    <row r="25" spans="1:7" ht="24">
      <c r="A25" s="31"/>
      <c r="B25" s="35" t="s">
        <v>114</v>
      </c>
      <c r="C25" s="36" t="s">
        <v>1</v>
      </c>
      <c r="D25" s="51">
        <v>1</v>
      </c>
      <c r="E25" s="95"/>
      <c r="F25" s="79">
        <f t="shared" si="2"/>
        <v>0</v>
      </c>
    </row>
    <row r="26" spans="1:7" ht="24">
      <c r="A26" s="31"/>
      <c r="B26" s="35" t="s">
        <v>115</v>
      </c>
      <c r="C26" s="36" t="s">
        <v>82</v>
      </c>
      <c r="D26" s="51">
        <v>50</v>
      </c>
      <c r="E26" s="95"/>
      <c r="F26" s="79">
        <f t="shared" si="2"/>
        <v>0</v>
      </c>
    </row>
    <row r="27" spans="1:7" ht="27.6" customHeight="1">
      <c r="A27" s="31"/>
      <c r="B27" s="35" t="s">
        <v>124</v>
      </c>
      <c r="C27" s="36" t="s">
        <v>1</v>
      </c>
      <c r="D27" s="51">
        <v>1</v>
      </c>
      <c r="E27" s="95"/>
      <c r="F27" s="79">
        <f t="shared" si="2"/>
        <v>0</v>
      </c>
    </row>
    <row r="28" spans="1:7">
      <c r="A28" s="31"/>
      <c r="B28" s="35"/>
      <c r="C28" s="36"/>
      <c r="D28" s="51"/>
      <c r="E28" s="51"/>
      <c r="F28" s="37"/>
      <c r="G28" s="16"/>
    </row>
    <row r="29" spans="1:7">
      <c r="A29" s="78" t="s">
        <v>50</v>
      </c>
      <c r="B29" s="81" t="s">
        <v>118</v>
      </c>
      <c r="C29" s="36"/>
      <c r="D29" s="51"/>
      <c r="E29" s="51"/>
      <c r="F29" s="37"/>
    </row>
    <row r="30" spans="1:7" ht="216">
      <c r="A30" s="31"/>
      <c r="B30" s="38" t="s">
        <v>119</v>
      </c>
      <c r="C30" s="36"/>
      <c r="D30" s="51"/>
      <c r="E30" s="51"/>
      <c r="F30" s="37"/>
    </row>
    <row r="31" spans="1:7">
      <c r="A31" s="31"/>
      <c r="B31" s="38" t="s">
        <v>25</v>
      </c>
      <c r="C31" s="36" t="s">
        <v>1</v>
      </c>
      <c r="D31" s="51">
        <v>2</v>
      </c>
      <c r="E31" s="95"/>
      <c r="F31" s="79">
        <f t="shared" ref="F31" si="3">IF(ISNUMBER(D31),ROUND(E31*ROUND(D31,2),2),"")</f>
        <v>0</v>
      </c>
    </row>
    <row r="32" spans="1:7" ht="15.75" thickBot="1">
      <c r="A32" s="31"/>
      <c r="B32" s="35"/>
      <c r="C32" s="36"/>
      <c r="D32" s="100"/>
      <c r="E32" s="100"/>
      <c r="F32" s="79"/>
    </row>
    <row r="33" spans="1:6" ht="15.75" thickBot="1">
      <c r="A33" s="47"/>
      <c r="B33" s="41" t="s">
        <v>105</v>
      </c>
      <c r="C33" s="42"/>
      <c r="D33" s="52"/>
      <c r="E33" s="43" t="s">
        <v>2</v>
      </c>
      <c r="F33" s="44">
        <f>SUM(F3:F32)</f>
        <v>0</v>
      </c>
    </row>
  </sheetData>
  <sheetProtection sheet="1" objects="1" scenarios="1"/>
  <pageMargins left="0.98425196850393704" right="0.19685039370078741" top="0.78740157480314965" bottom="0.59055118110236227" header="0.39370078740157483" footer="0.39370078740157483"/>
  <pageSetup paperSize="9" scale="92" fitToHeight="0" orientation="portrait" r:id="rId1"/>
  <rowBreaks count="1" manualBreakCount="1">
    <brk id="13" max="5" man="1"/>
  </row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7</vt:i4>
      </vt:variant>
    </vt:vector>
  </HeadingPairs>
  <TitlesOfParts>
    <vt:vector size="14" baseType="lpstr">
      <vt:lpstr>NASLOVNA</vt:lpstr>
      <vt:lpstr>REKAPITULACIJA</vt:lpstr>
      <vt:lpstr>01. Pripremni radovi</vt:lpstr>
      <vt:lpstr>02. Zemljani radovi</vt:lpstr>
      <vt:lpstr>03. Odvodnja i betonski</vt:lpstr>
      <vt:lpstr>04. Kolnička konstrukcija</vt:lpstr>
      <vt:lpstr>05. Prometna signalizacija i za</vt:lpstr>
      <vt:lpstr>'01. Pripremni radovi'!Print_Area</vt:lpstr>
      <vt:lpstr>'02. Zemljani radovi'!Print_Area</vt:lpstr>
      <vt:lpstr>'03. Odvodnja i betonski'!Print_Area</vt:lpstr>
      <vt:lpstr>'04. Kolnička konstrukcija'!Print_Area</vt:lpstr>
      <vt:lpstr>'05. Prometna signalizacija i za'!Print_Area</vt:lpstr>
      <vt:lpstr>NASLOVNA!Print_Area</vt:lpstr>
      <vt:lpstr>REKAPITULACIJA!Print_Area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Branko</dc:creator>
  <cp:lastModifiedBy>_</cp:lastModifiedBy>
  <cp:lastPrinted>2023-07-03T06:12:08Z</cp:lastPrinted>
  <dcterms:created xsi:type="dcterms:W3CDTF">2017-11-23T11:45:41Z</dcterms:created>
  <dcterms:modified xsi:type="dcterms:W3CDTF">2023-08-22T06:44:32Z</dcterms:modified>
</cp:coreProperties>
</file>